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cfonline.sharepoint.com/sites/2022KYDLGSubrecipientAssistance/Shared Documents/Project Documents/DLG/Housing/High Ground Sites/Grand View/Grand View NOFA - Rental/"/>
    </mc:Choice>
  </mc:AlternateContent>
  <xr:revisionPtr revIDLastSave="1250" documentId="8_{A2457865-083E-4956-A753-7246C831CE90}" xr6:coauthVersionLast="47" xr6:coauthVersionMax="47" xr10:uidLastSave="{F0CC8D66-2FF7-436D-9026-8278A1878E91}"/>
  <bookViews>
    <workbookView xWindow="-110" yWindow="-110" windowWidth="22780" windowHeight="14540" tabRatio="792" firstSheet="7" activeTab="4" xr2:uid="{00000000-000D-0000-FFFF-FFFF00000000}"/>
  </bookViews>
  <sheets>
    <sheet name="Priority Level" sheetId="30" state="hidden" r:id="rId1"/>
    <sheet name="Unit Mix and Rents" sheetId="20" r:id="rId2"/>
    <sheet name="For-Sale Units" sheetId="31" state="hidden" r:id="rId3"/>
    <sheet name="Operating Expenses" sheetId="25" r:id="rId4"/>
    <sheet name="Development Budget" sheetId="24" r:id="rId5"/>
    <sheet name="Sources and Uses" sheetId="6" r:id="rId6"/>
    <sheet name="Loans" sheetId="39" r:id="rId7"/>
    <sheet name="Project Income Statement " sheetId="22" r:id="rId8"/>
  </sheets>
  <definedNames>
    <definedName name="\A">#REF!</definedName>
    <definedName name="\B">#REF!</definedName>
    <definedName name="\C">#REF!</definedName>
    <definedName name="\D">#REF!</definedName>
    <definedName name="\E">#REF!</definedName>
    <definedName name="\I">#REF!</definedName>
    <definedName name="\P">#REF!</definedName>
    <definedName name="\R">#REF!</definedName>
    <definedName name="Entity_Type_List">#REF!</definedName>
    <definedName name="Legal_Status_List">#REF!</definedName>
    <definedName name="LoanTypes">#REF!</definedName>
    <definedName name="_xlnm.Print_Area" localSheetId="5">'Sources and Uses'!$A$1:$I$28</definedName>
    <definedName name="_xlnm.Print_Area" localSheetId="1">'Unit Mix and Rents'!$A$1:$K$28</definedName>
    <definedName name="Yes_No_Lis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22" l="1"/>
  <c r="C22" i="22"/>
  <c r="U22" i="22" s="1"/>
  <c r="C21" i="22"/>
  <c r="O21" i="22" s="1"/>
  <c r="C7" i="22"/>
  <c r="A2" i="6"/>
  <c r="A1" i="6"/>
  <c r="B66" i="24"/>
  <c r="B46" i="24"/>
  <c r="B58" i="24"/>
  <c r="F21" i="6" s="1"/>
  <c r="F22" i="6" s="1"/>
  <c r="F9" i="20"/>
  <c r="E9" i="20"/>
  <c r="D9" i="20"/>
  <c r="C9" i="20"/>
  <c r="B9" i="20"/>
  <c r="F8" i="20"/>
  <c r="E8" i="20"/>
  <c r="D8" i="20"/>
  <c r="C8" i="20"/>
  <c r="B8" i="20"/>
  <c r="F7" i="20"/>
  <c r="E7" i="20"/>
  <c r="D7" i="20"/>
  <c r="C7" i="20"/>
  <c r="B7" i="20"/>
  <c r="A2" i="39"/>
  <c r="A2" i="24"/>
  <c r="A1" i="24"/>
  <c r="F6" i="20"/>
  <c r="E6" i="20"/>
  <c r="D6" i="20"/>
  <c r="C6" i="20"/>
  <c r="B6" i="20"/>
  <c r="B64" i="25"/>
  <c r="F21" i="20"/>
  <c r="G21" i="20" s="1"/>
  <c r="F23" i="20"/>
  <c r="G23" i="20" s="1"/>
  <c r="F24" i="20"/>
  <c r="G24" i="20" s="1"/>
  <c r="F26" i="20"/>
  <c r="G26" i="20" s="1"/>
  <c r="F27" i="20"/>
  <c r="G27" i="20" s="1"/>
  <c r="G31" i="20" s="1"/>
  <c r="F29" i="20"/>
  <c r="G29" i="20" s="1"/>
  <c r="F30" i="20"/>
  <c r="G30" i="20" s="1"/>
  <c r="F32" i="20"/>
  <c r="G32" i="20" s="1"/>
  <c r="C25" i="20"/>
  <c r="C31" i="20"/>
  <c r="C37" i="20"/>
  <c r="F28" i="20"/>
  <c r="G28" i="20" s="1"/>
  <c r="F22" i="20"/>
  <c r="G22" i="20" s="1"/>
  <c r="F20" i="20"/>
  <c r="G20" i="20" s="1"/>
  <c r="C19" i="20"/>
  <c r="F17" i="20"/>
  <c r="G17" i="20" s="1"/>
  <c r="F18" i="20"/>
  <c r="G18" i="20" s="1"/>
  <c r="B19" i="25"/>
  <c r="B39" i="25"/>
  <c r="C13" i="22" s="1"/>
  <c r="D13" i="22" s="1"/>
  <c r="E13" i="22" s="1"/>
  <c r="F13" i="22" s="1"/>
  <c r="G13" i="22" s="1"/>
  <c r="H13" i="22" s="1"/>
  <c r="I13" i="22" s="1"/>
  <c r="J13" i="22" s="1"/>
  <c r="K13" i="22" s="1"/>
  <c r="L13" i="22" s="1"/>
  <c r="M13" i="22" s="1"/>
  <c r="N13" i="22" s="1"/>
  <c r="O13" i="22" s="1"/>
  <c r="P13" i="22" s="1"/>
  <c r="Q13" i="22" s="1"/>
  <c r="R13" i="22" s="1"/>
  <c r="S13" i="22" s="1"/>
  <c r="T13" i="22" s="1"/>
  <c r="U13" i="22" s="1"/>
  <c r="V13" i="22" s="1"/>
  <c r="B46" i="25"/>
  <c r="C14" i="22" s="1"/>
  <c r="D14" i="22" s="1"/>
  <c r="E14" i="22" s="1"/>
  <c r="F14" i="22" s="1"/>
  <c r="G14" i="22" s="1"/>
  <c r="H14" i="22" s="1"/>
  <c r="I14" i="22" s="1"/>
  <c r="J14" i="22" s="1"/>
  <c r="K14" i="22" s="1"/>
  <c r="L14" i="22" s="1"/>
  <c r="M14" i="22" s="1"/>
  <c r="N14" i="22" s="1"/>
  <c r="O14" i="22" s="1"/>
  <c r="P14" i="22" s="1"/>
  <c r="Q14" i="22" s="1"/>
  <c r="R14" i="22" s="1"/>
  <c r="S14" i="22" s="1"/>
  <c r="T14" i="22" s="1"/>
  <c r="U14" i="22" s="1"/>
  <c r="V14" i="22" s="1"/>
  <c r="B58" i="25"/>
  <c r="C15" i="22" s="1"/>
  <c r="D15" i="22" s="1"/>
  <c r="E15" i="22" s="1"/>
  <c r="F15" i="22" s="1"/>
  <c r="G15" i="22" s="1"/>
  <c r="H15" i="22" s="1"/>
  <c r="I15" i="22" s="1"/>
  <c r="J15" i="22" s="1"/>
  <c r="K15" i="22" s="1"/>
  <c r="L15" i="22" s="1"/>
  <c r="M15" i="22" s="1"/>
  <c r="N15" i="22" s="1"/>
  <c r="O15" i="22" s="1"/>
  <c r="P15" i="22" s="1"/>
  <c r="Q15" i="22" s="1"/>
  <c r="R15" i="22" s="1"/>
  <c r="S15" i="22" s="1"/>
  <c r="T15" i="22" s="1"/>
  <c r="U15" i="22" s="1"/>
  <c r="V15" i="22" s="1"/>
  <c r="B63" i="25"/>
  <c r="A2" i="25"/>
  <c r="A1" i="25"/>
  <c r="K8" i="31"/>
  <c r="K9" i="31"/>
  <c r="K7" i="31"/>
  <c r="K6" i="31"/>
  <c r="A3" i="31"/>
  <c r="A2" i="31"/>
  <c r="A1" i="31"/>
  <c r="C6" i="6"/>
  <c r="B22" i="6"/>
  <c r="C21" i="6"/>
  <c r="C20" i="6"/>
  <c r="C19" i="6"/>
  <c r="C18" i="6"/>
  <c r="C16" i="6"/>
  <c r="B12" i="6"/>
  <c r="B61" i="24"/>
  <c r="B33" i="24"/>
  <c r="G10" i="6" s="1"/>
  <c r="B18" i="24"/>
  <c r="C16" i="22"/>
  <c r="D16" i="22" s="1"/>
  <c r="E16" i="22" s="1"/>
  <c r="F16" i="22" s="1"/>
  <c r="G16" i="22" s="1"/>
  <c r="H16" i="22" s="1"/>
  <c r="I16" i="22" s="1"/>
  <c r="J16" i="22" s="1"/>
  <c r="K16" i="22" s="1"/>
  <c r="L16" i="22" s="1"/>
  <c r="M16" i="22" s="1"/>
  <c r="N16" i="22" s="1"/>
  <c r="O16" i="22" s="1"/>
  <c r="P16" i="22" s="1"/>
  <c r="Q16" i="22" s="1"/>
  <c r="R16" i="22" s="1"/>
  <c r="S16" i="22" s="1"/>
  <c r="T16" i="22" s="1"/>
  <c r="U16" i="22" s="1"/>
  <c r="V16" i="22" s="1"/>
  <c r="B48" i="20"/>
  <c r="C8" i="22" s="1"/>
  <c r="B67" i="24" l="1"/>
  <c r="G8" i="6"/>
  <c r="G9" i="6"/>
  <c r="G25" i="20"/>
  <c r="C38" i="20"/>
  <c r="G11" i="6"/>
  <c r="F15" i="20"/>
  <c r="G15" i="20" s="1"/>
  <c r="F14" i="20"/>
  <c r="G14" i="20" s="1"/>
  <c r="F35" i="20"/>
  <c r="G35" i="20" s="1"/>
  <c r="F34" i="20"/>
  <c r="G34" i="20" s="1"/>
  <c r="F33" i="20"/>
  <c r="G33" i="20" s="1"/>
  <c r="E10" i="20"/>
  <c r="F31" i="20"/>
  <c r="F16" i="20"/>
  <c r="G16" i="20" s="1"/>
  <c r="G19" i="20" s="1"/>
  <c r="F25" i="20"/>
  <c r="F36" i="20"/>
  <c r="G36" i="20" s="1"/>
  <c r="G9" i="20"/>
  <c r="F10" i="20"/>
  <c r="C10" i="20"/>
  <c r="G7" i="20"/>
  <c r="D10" i="20"/>
  <c r="G6" i="20"/>
  <c r="C12" i="22"/>
  <c r="D12" i="22" s="1"/>
  <c r="E12" i="22" s="1"/>
  <c r="F12" i="22" s="1"/>
  <c r="G12" i="22" s="1"/>
  <c r="N21" i="22"/>
  <c r="T22" i="22"/>
  <c r="S22" i="22"/>
  <c r="M21" i="22"/>
  <c r="R22" i="22"/>
  <c r="D21" i="22"/>
  <c r="J21" i="22"/>
  <c r="P22" i="22"/>
  <c r="H21" i="22"/>
  <c r="N22" i="22"/>
  <c r="S21" i="22"/>
  <c r="M22" i="22"/>
  <c r="E21" i="22"/>
  <c r="P21" i="22"/>
  <c r="V22" i="22"/>
  <c r="L21" i="22"/>
  <c r="K21" i="22"/>
  <c r="Q22" i="22"/>
  <c r="V21" i="22"/>
  <c r="U21" i="22"/>
  <c r="U23" i="22" s="1"/>
  <c r="U25" i="22" s="1"/>
  <c r="I21" i="22"/>
  <c r="O22" i="22"/>
  <c r="O23" i="22" s="1"/>
  <c r="O25" i="22" s="1"/>
  <c r="T21" i="22"/>
  <c r="G21" i="22"/>
  <c r="R21" i="22"/>
  <c r="F21" i="22"/>
  <c r="Q21" i="22"/>
  <c r="C22" i="6"/>
  <c r="C11" i="6"/>
  <c r="C10" i="6"/>
  <c r="C9" i="6"/>
  <c r="C8" i="6"/>
  <c r="A21" i="22"/>
  <c r="A22" i="22"/>
  <c r="G37" i="20" l="1"/>
  <c r="G38" i="20" s="1"/>
  <c r="F37" i="20"/>
  <c r="G8" i="20"/>
  <c r="F19" i="20"/>
  <c r="V23" i="22"/>
  <c r="V25" i="22" s="1"/>
  <c r="R23" i="22"/>
  <c r="R25" i="22" s="1"/>
  <c r="T23" i="22"/>
  <c r="T25" i="22" s="1"/>
  <c r="S23" i="22"/>
  <c r="S25" i="22" s="1"/>
  <c r="N23" i="22"/>
  <c r="N25" i="22" s="1"/>
  <c r="M23" i="22"/>
  <c r="M25" i="22" s="1"/>
  <c r="Q23" i="22"/>
  <c r="Q25" i="22" s="1"/>
  <c r="P23" i="22"/>
  <c r="P25" i="22" s="1"/>
  <c r="H12" i="22"/>
  <c r="C12" i="6"/>
  <c r="A3" i="30"/>
  <c r="A2" i="30"/>
  <c r="A1" i="30"/>
  <c r="F38" i="20" l="1"/>
  <c r="I12" i="22"/>
  <c r="F35" i="31"/>
  <c r="F34" i="31"/>
  <c r="F33" i="31"/>
  <c r="F32" i="31"/>
  <c r="F31" i="31"/>
  <c r="F29" i="31"/>
  <c r="F28" i="31"/>
  <c r="F27" i="31"/>
  <c r="F26" i="31"/>
  <c r="F25" i="31"/>
  <c r="F23" i="31"/>
  <c r="F22" i="31"/>
  <c r="F21" i="31"/>
  <c r="F20" i="31"/>
  <c r="K18" i="31"/>
  <c r="F19" i="31"/>
  <c r="K17" i="31"/>
  <c r="K16" i="31"/>
  <c r="F17" i="31"/>
  <c r="K15" i="31"/>
  <c r="F16" i="31"/>
  <c r="K14" i="31"/>
  <c r="F15" i="31"/>
  <c r="F14" i="31"/>
  <c r="F13" i="31"/>
  <c r="K11" i="31"/>
  <c r="F11" i="31"/>
  <c r="F10" i="31"/>
  <c r="F9" i="31"/>
  <c r="F8" i="31"/>
  <c r="F7" i="31"/>
  <c r="J12" i="22" l="1"/>
  <c r="K12" i="31"/>
  <c r="K12" i="22" l="1"/>
  <c r="L12" i="22" l="1"/>
  <c r="D8" i="22"/>
  <c r="E8" i="22" s="1"/>
  <c r="F8" i="22" s="1"/>
  <c r="G8" i="22" s="1"/>
  <c r="H8" i="22" s="1"/>
  <c r="I8" i="22" s="1"/>
  <c r="J8" i="22" s="1"/>
  <c r="K8" i="22" s="1"/>
  <c r="L8" i="22" s="1"/>
  <c r="M8" i="22" s="1"/>
  <c r="N8" i="22" s="1"/>
  <c r="O8" i="22" s="1"/>
  <c r="P8" i="22" s="1"/>
  <c r="Q8" i="22" s="1"/>
  <c r="R8" i="22" s="1"/>
  <c r="S8" i="22" s="1"/>
  <c r="T8" i="22" s="1"/>
  <c r="U8" i="22" s="1"/>
  <c r="V8" i="22" s="1"/>
  <c r="G21" i="6"/>
  <c r="G7" i="6" l="1"/>
  <c r="B68" i="24"/>
  <c r="M12" i="22"/>
  <c r="D22" i="22"/>
  <c r="D23" i="22" s="1"/>
  <c r="D25" i="22" s="1"/>
  <c r="J22" i="22"/>
  <c r="J23" i="22" s="1"/>
  <c r="J25" i="22" s="1"/>
  <c r="H22" i="22"/>
  <c r="H23" i="22" s="1"/>
  <c r="H25" i="22" s="1"/>
  <c r="F22" i="22"/>
  <c r="F23" i="22" s="1"/>
  <c r="F25" i="22" s="1"/>
  <c r="K22" i="22"/>
  <c r="K23" i="22" s="1"/>
  <c r="K25" i="22" s="1"/>
  <c r="L22" i="22"/>
  <c r="L23" i="22" s="1"/>
  <c r="L25" i="22" s="1"/>
  <c r="I22" i="22"/>
  <c r="I23" i="22" s="1"/>
  <c r="I25" i="22" s="1"/>
  <c r="G22" i="22"/>
  <c r="G23" i="22" s="1"/>
  <c r="G25" i="22" s="1"/>
  <c r="E22" i="22"/>
  <c r="E23" i="22" s="1"/>
  <c r="E25" i="22" s="1"/>
  <c r="C23" i="22"/>
  <c r="G6" i="6" l="1"/>
  <c r="G12" i="6" s="1"/>
  <c r="F12" i="6"/>
  <c r="C25" i="22"/>
  <c r="N12" i="22"/>
  <c r="G18" i="6"/>
  <c r="G19" i="6"/>
  <c r="G16" i="6"/>
  <c r="G20" i="6"/>
  <c r="G17" i="6"/>
  <c r="O12" i="22" l="1"/>
  <c r="G22" i="6"/>
  <c r="P12" i="22" l="1"/>
  <c r="Q12" i="22" l="1"/>
  <c r="R12" i="22" l="1"/>
  <c r="S12" i="22" l="1"/>
  <c r="T12" i="22" l="1"/>
  <c r="U12" i="22" l="1"/>
  <c r="V12" i="22" l="1"/>
  <c r="C9" i="22" l="1"/>
  <c r="B10" i="20"/>
  <c r="G10" i="20"/>
  <c r="B68" i="25" l="1"/>
  <c r="C17" i="22" s="1"/>
  <c r="D7" i="22"/>
  <c r="C10" i="22"/>
  <c r="B69" i="25" l="1"/>
  <c r="D17" i="22"/>
  <c r="C18" i="22"/>
  <c r="C19" i="22" s="1"/>
  <c r="C24" i="22" s="1"/>
  <c r="E7" i="22"/>
  <c r="D9" i="22"/>
  <c r="D10" i="22" s="1"/>
  <c r="E17" i="22" l="1"/>
  <c r="D18" i="22"/>
  <c r="D19" i="22" s="1"/>
  <c r="D24" i="22" s="1"/>
  <c r="F7" i="22"/>
  <c r="E9" i="22"/>
  <c r="E10" i="22" s="1"/>
  <c r="F17" i="22" l="1"/>
  <c r="E18" i="22"/>
  <c r="E19" i="22" s="1"/>
  <c r="E24" i="22" s="1"/>
  <c r="F9" i="22"/>
  <c r="F10" i="22" s="1"/>
  <c r="G7" i="22"/>
  <c r="G17" i="22" l="1"/>
  <c r="F18" i="22"/>
  <c r="F19" i="22" s="1"/>
  <c r="F24" i="22" s="1"/>
  <c r="G9" i="22"/>
  <c r="G10" i="22" s="1"/>
  <c r="H7" i="22"/>
  <c r="H17" i="22" l="1"/>
  <c r="G18" i="22"/>
  <c r="G19" i="22" s="1"/>
  <c r="G24" i="22" s="1"/>
  <c r="H9" i="22"/>
  <c r="H10" i="22" s="1"/>
  <c r="I7" i="22"/>
  <c r="I17" i="22" l="1"/>
  <c r="H18" i="22"/>
  <c r="H19" i="22" s="1"/>
  <c r="H24" i="22" s="1"/>
  <c r="I9" i="22"/>
  <c r="I10" i="22" s="1"/>
  <c r="J7" i="22"/>
  <c r="J17" i="22" l="1"/>
  <c r="I18" i="22"/>
  <c r="I19" i="22" s="1"/>
  <c r="I24" i="22" s="1"/>
  <c r="J9" i="22"/>
  <c r="J10" i="22" s="1"/>
  <c r="K7" i="22"/>
  <c r="K17" i="22" l="1"/>
  <c r="J18" i="22"/>
  <c r="J19" i="22" s="1"/>
  <c r="J24" i="22" s="1"/>
  <c r="K9" i="22"/>
  <c r="K10" i="22" s="1"/>
  <c r="L7" i="22"/>
  <c r="L17" i="22" l="1"/>
  <c r="K18" i="22"/>
  <c r="K19" i="22" s="1"/>
  <c r="K24" i="22" s="1"/>
  <c r="L9" i="22"/>
  <c r="L10" i="22" s="1"/>
  <c r="M7" i="22"/>
  <c r="M17" i="22" l="1"/>
  <c r="L18" i="22"/>
  <c r="L19" i="22" s="1"/>
  <c r="L24" i="22" s="1"/>
  <c r="M9" i="22"/>
  <c r="M10" i="22" s="1"/>
  <c r="N7" i="22"/>
  <c r="N17" i="22" l="1"/>
  <c r="M18" i="22"/>
  <c r="M19" i="22" s="1"/>
  <c r="M24" i="22" s="1"/>
  <c r="N9" i="22"/>
  <c r="N10" i="22" s="1"/>
  <c r="O7" i="22"/>
  <c r="O17" i="22" l="1"/>
  <c r="N18" i="22"/>
  <c r="N19" i="22" s="1"/>
  <c r="N24" i="22" s="1"/>
  <c r="O9" i="22"/>
  <c r="O10" i="22" s="1"/>
  <c r="P7" i="22"/>
  <c r="P17" i="22" l="1"/>
  <c r="O18" i="22"/>
  <c r="O19" i="22" s="1"/>
  <c r="O24" i="22" s="1"/>
  <c r="P9" i="22"/>
  <c r="P10" i="22" s="1"/>
  <c r="Q7" i="22"/>
  <c r="Q17" i="22" l="1"/>
  <c r="P18" i="22"/>
  <c r="P19" i="22" s="1"/>
  <c r="P24" i="22" s="1"/>
  <c r="Q9" i="22"/>
  <c r="Q10" i="22" s="1"/>
  <c r="R7" i="22"/>
  <c r="R17" i="22" l="1"/>
  <c r="Q18" i="22"/>
  <c r="Q19" i="22" s="1"/>
  <c r="Q24" i="22" s="1"/>
  <c r="S7" i="22"/>
  <c r="R9" i="22"/>
  <c r="R10" i="22" s="1"/>
  <c r="S17" i="22" l="1"/>
  <c r="R18" i="22"/>
  <c r="R19" i="22" s="1"/>
  <c r="R24" i="22" s="1"/>
  <c r="T7" i="22"/>
  <c r="S9" i="22"/>
  <c r="S10" i="22" s="1"/>
  <c r="T17" i="22" l="1"/>
  <c r="S18" i="22"/>
  <c r="S19" i="22" s="1"/>
  <c r="S24" i="22" s="1"/>
  <c r="U7" i="22"/>
  <c r="T9" i="22"/>
  <c r="T10" i="22" s="1"/>
  <c r="U17" i="22" l="1"/>
  <c r="T18" i="22"/>
  <c r="T19" i="22" s="1"/>
  <c r="T24" i="22" s="1"/>
  <c r="V7" i="22"/>
  <c r="U9" i="22"/>
  <c r="U10" i="22" s="1"/>
  <c r="V17" i="22" l="1"/>
  <c r="V18" i="22" s="1"/>
  <c r="U18" i="22"/>
  <c r="U19" i="22" s="1"/>
  <c r="U24" i="22" s="1"/>
  <c r="V9" i="22"/>
  <c r="V10" i="22" s="1"/>
  <c r="V19" i="22" l="1"/>
  <c r="V24" i="22" s="1"/>
</calcChain>
</file>

<file path=xl/sharedStrings.xml><?xml version="1.0" encoding="utf-8"?>
<sst xmlns="http://schemas.openxmlformats.org/spreadsheetml/2006/main" count="380" uniqueCount="268">
  <si>
    <t>ACTION PLAN PRIORITIES</t>
  </si>
  <si>
    <t>County</t>
  </si>
  <si>
    <t>PLEASE CHECK ALL THAT APPLY AND PROVIDE INFORMATION IN NARRATIVE</t>
  </si>
  <si>
    <r>
      <t xml:space="preserve">Leverage </t>
    </r>
    <r>
      <rPr>
        <i/>
        <sz val="11"/>
        <rFont val="Calibri"/>
        <family val="2"/>
        <scheme val="minor"/>
      </rPr>
      <t>- Funding from other sources</t>
    </r>
  </si>
  <si>
    <t>Owner Equity (not including deferred developer fee)</t>
  </si>
  <si>
    <t>Other Grant Sources (non-Disaster)</t>
  </si>
  <si>
    <t>Anti-Displacement Efforts</t>
  </si>
  <si>
    <t>Project located in a neighborhood vulnerable to gentrification</t>
  </si>
  <si>
    <t>Project includes specific strategies to assist residents at risk of displacement</t>
  </si>
  <si>
    <t>Meaningful community engagement</t>
  </si>
  <si>
    <t>Supportive Housing</t>
  </si>
  <si>
    <t>Project includes units reserved for populations including residents with a disability, residents in need of permanent supportive housing, veterans, seniors, or large families</t>
  </si>
  <si>
    <t>Units are dedicated for persons experiencing homelessness</t>
  </si>
  <si>
    <t>Onsite resident services are being provided</t>
  </si>
  <si>
    <t>Preservation</t>
  </si>
  <si>
    <t>Project is preserving existing affordable housing (either income-restricted or unsubsidized)</t>
  </si>
  <si>
    <t>Project is preserving housing at risk of market-rate conversion</t>
  </si>
  <si>
    <t>Deeply Affordable</t>
  </si>
  <si>
    <t>Project meets the term sheet definition of Very Low Income: for 4% projects, 25% at 30% or 35% at 40% - for 9% projects, 35% at 30% or 45% at 40%</t>
  </si>
  <si>
    <t>Property has a project-based Section 8 contract or provides 10% unsubsidized 30% units</t>
  </si>
  <si>
    <t>Transit</t>
  </si>
  <si>
    <t>Project located within 1/4 mile of high frequency bus stop or 1/2 mile of fixed rail (with or without bus)</t>
  </si>
  <si>
    <t>Good pedestrian access to station/stop</t>
  </si>
  <si>
    <t>Resources &amp; Amenities E.G., health care facility, a licensed child care facility, a primary school, a park or recreation center, a non-profit higher education institution, a workforce training center</t>
  </si>
  <si>
    <t>Full-service grocery store is located within 1/2 mile walk</t>
  </si>
  <si>
    <t>Other amenities within 1/2 mile walk:</t>
  </si>
  <si>
    <t>Grand View Rental Housing</t>
  </si>
  <si>
    <t>Applicant Name</t>
  </si>
  <si>
    <t>UNIT MIX SUMMARY BY AMI (Autofilled with Unit Mix and Rents below)</t>
  </si>
  <si>
    <t>Unit Type</t>
  </si>
  <si>
    <t>30% AMI</t>
  </si>
  <si>
    <t>50% AMI</t>
  </si>
  <si>
    <t>60% AMI</t>
  </si>
  <si>
    <t>80% AMI</t>
  </si>
  <si>
    <t>MKT</t>
  </si>
  <si>
    <t>Total Units</t>
  </si>
  <si>
    <t>1 bed</t>
  </si>
  <si>
    <t>2 bed</t>
  </si>
  <si>
    <t>3 bed</t>
  </si>
  <si>
    <t>4 bed</t>
  </si>
  <si>
    <t>Total Units by AMI</t>
  </si>
  <si>
    <t>UNIT MIX AND RENTS (Revise as needed)</t>
  </si>
  <si>
    <t>AMI Level</t>
  </si>
  <si>
    <t>Monthly Gross Rent</t>
  </si>
  <si>
    <t>Utility Allowance</t>
  </si>
  <si>
    <t>Monthly Net Rent</t>
  </si>
  <si>
    <t>Annual Rent</t>
  </si>
  <si>
    <t xml:space="preserve">1 bed/1 bath </t>
  </si>
  <si>
    <t>1 bed/1 bath</t>
  </si>
  <si>
    <t>Total 1 BR</t>
  </si>
  <si>
    <t xml:space="preserve">2 bed/1 bath </t>
  </si>
  <si>
    <t>2 bed/1 bath</t>
  </si>
  <si>
    <t>2bed/1 bath</t>
  </si>
  <si>
    <t>Total 2 BR</t>
  </si>
  <si>
    <t xml:space="preserve">3 bed/1-2 bath </t>
  </si>
  <si>
    <t>Total 3 BR</t>
  </si>
  <si>
    <t xml:space="preserve">4 bed/2 bath </t>
  </si>
  <si>
    <t>Total 4 BR</t>
  </si>
  <si>
    <t>Total Units and Income</t>
  </si>
  <si>
    <t>OTHER INCOME</t>
  </si>
  <si>
    <t>Source</t>
  </si>
  <si>
    <t>Annual Income</t>
  </si>
  <si>
    <t>Laundry</t>
  </si>
  <si>
    <t>Commercial Income</t>
  </si>
  <si>
    <t>Tenant Charges</t>
  </si>
  <si>
    <t>Vending</t>
  </si>
  <si>
    <t>Pet Rent</t>
  </si>
  <si>
    <t>Other</t>
  </si>
  <si>
    <t>Total Other Income</t>
  </si>
  <si>
    <t xml:space="preserve"> </t>
  </si>
  <si>
    <t>FOR-SALE UNITS</t>
  </si>
  <si>
    <t>SUMMARY</t>
  </si>
  <si>
    <t>Bedrooms</t>
  </si>
  <si>
    <t>% AMI</t>
  </si>
  <si>
    <t># of units</t>
  </si>
  <si>
    <t>Sq. Ft.</t>
  </si>
  <si>
    <t>Sale Price</t>
  </si>
  <si>
    <t>Total Sales Revenue</t>
  </si>
  <si>
    <t>Total # of Units</t>
  </si>
  <si>
    <t>0 Bedroom</t>
  </si>
  <si>
    <t>Total LMI Units</t>
  </si>
  <si>
    <t>1 Bedroom</t>
  </si>
  <si>
    <t>Total 120% Units</t>
  </si>
  <si>
    <t>2 Bedroom</t>
  </si>
  <si>
    <t>Total % Income-Restricted</t>
  </si>
  <si>
    <t>3 Bedroom</t>
  </si>
  <si>
    <t>4 Bedroom</t>
  </si>
  <si>
    <t>Total Sq. Ft.</t>
  </si>
  <si>
    <t>60% AMI Units</t>
  </si>
  <si>
    <t>70% AMI Units</t>
  </si>
  <si>
    <t>80% AMI Units</t>
  </si>
  <si>
    <t>120% AMI Units</t>
  </si>
  <si>
    <t>Market Units</t>
  </si>
  <si>
    <t>Market</t>
  </si>
  <si>
    <r>
      <t xml:space="preserve">1) Spreadsheet assumes that all units of a particular AMI and bedroom count will be the same size. If units differ in size, please enter the </t>
    </r>
    <r>
      <rPr>
        <b/>
        <sz val="11"/>
        <rFont val="Calibri"/>
        <family val="2"/>
        <scheme val="minor"/>
      </rPr>
      <t>weighted</t>
    </r>
    <r>
      <rPr>
        <sz val="11"/>
        <rFont val="Calibri"/>
        <family val="2"/>
        <scheme val="minor"/>
      </rPr>
      <t xml:space="preserve"> average size.</t>
    </r>
  </si>
  <si>
    <t>OPERATING EXPENSES (EDIT LINES AS NEEDED)</t>
  </si>
  <si>
    <t>Administrative</t>
  </si>
  <si>
    <t>Annual</t>
  </si>
  <si>
    <t>Advertising</t>
  </si>
  <si>
    <t>Other Admin.</t>
  </si>
  <si>
    <t>Office Salaries</t>
  </si>
  <si>
    <t>Office Supplies</t>
  </si>
  <si>
    <t>Management Fee</t>
  </si>
  <si>
    <t>Manager Salary</t>
  </si>
  <si>
    <t>Legal &amp; Audit Expenses</t>
  </si>
  <si>
    <t>Auditing Expenses</t>
  </si>
  <si>
    <t>Bookkeeping/Acct.</t>
  </si>
  <si>
    <t>Telephone</t>
  </si>
  <si>
    <t>Compliance Fee</t>
  </si>
  <si>
    <t>All Other</t>
  </si>
  <si>
    <t>Total Adminitrative</t>
  </si>
  <si>
    <t>Repairs &amp; Maintenance</t>
  </si>
  <si>
    <t>Payroll</t>
  </si>
  <si>
    <t>Supplies</t>
  </si>
  <si>
    <t>Contract</t>
  </si>
  <si>
    <t>Exterminating</t>
  </si>
  <si>
    <t>Trash Removal</t>
  </si>
  <si>
    <t>Security Payroll</t>
  </si>
  <si>
    <t>Vehicle Repairs</t>
  </si>
  <si>
    <t>Snow Removal</t>
  </si>
  <si>
    <t>Grounds Contract</t>
  </si>
  <si>
    <t>Repairs Payroll</t>
  </si>
  <si>
    <t>Repairs Material</t>
  </si>
  <si>
    <t>Repairs Contract</t>
  </si>
  <si>
    <t>Extraordinary Repairs</t>
  </si>
  <si>
    <t>Elevator</t>
  </si>
  <si>
    <t>Heating/Cooling</t>
  </si>
  <si>
    <t>Decorating Supplies</t>
  </si>
  <si>
    <t>Decorating Contract</t>
  </si>
  <si>
    <t>Total Repairs &amp; Maintenance</t>
  </si>
  <si>
    <t>Utilities</t>
  </si>
  <si>
    <t>Electricity</t>
  </si>
  <si>
    <t>Gas</t>
  </si>
  <si>
    <t>Water</t>
  </si>
  <si>
    <t>Sewer</t>
  </si>
  <si>
    <t>Other Utilities</t>
  </si>
  <si>
    <t>Total Utilities</t>
  </si>
  <si>
    <t>Taxes &amp; Insurance</t>
  </si>
  <si>
    <t>Real Estate Taxes</t>
  </si>
  <si>
    <t>Payroll Taxes</t>
  </si>
  <si>
    <t>Other Taxes/Permit Fees</t>
  </si>
  <si>
    <t>Property insurance</t>
  </si>
  <si>
    <t>Liability Insurance</t>
  </si>
  <si>
    <t>Mortgage Insurance</t>
  </si>
  <si>
    <t>Workers Compensation</t>
  </si>
  <si>
    <t>Health Insurance</t>
  </si>
  <si>
    <t>Other Employer Benefits</t>
  </si>
  <si>
    <t>Total Taxes &amp; Insurance</t>
  </si>
  <si>
    <t xml:space="preserve">Social Services </t>
  </si>
  <si>
    <t>Salary</t>
  </si>
  <si>
    <t>Activities</t>
  </si>
  <si>
    <t>All Other Services</t>
  </si>
  <si>
    <t>Total Social Services</t>
  </si>
  <si>
    <t>Total Operating Expenses</t>
  </si>
  <si>
    <t>Annual Deposits to Reserves</t>
  </si>
  <si>
    <t>Replacement Reserves</t>
  </si>
  <si>
    <t>Other Reserves</t>
  </si>
  <si>
    <t>Total Deposits to Reserves</t>
  </si>
  <si>
    <t>Annual Operating Expenses       and Reserves</t>
  </si>
  <si>
    <t>Hard Construction Costs</t>
  </si>
  <si>
    <t>Site Work</t>
  </si>
  <si>
    <t>New Structures</t>
  </si>
  <si>
    <t>Accessory Structures (garages, sheds)</t>
  </si>
  <si>
    <t>Green Systems (Solar, etc.)</t>
  </si>
  <si>
    <t>General Requirements</t>
  </si>
  <si>
    <t>Contractor Overhead</t>
  </si>
  <si>
    <t>Contractor Profit</t>
  </si>
  <si>
    <t>Construction Contingency</t>
  </si>
  <si>
    <t>Furniture, Fixtures, &amp; Equipment</t>
  </si>
  <si>
    <t>Building Permits</t>
  </si>
  <si>
    <t>Other (Specify)</t>
  </si>
  <si>
    <t>Total Hard Construction Costs</t>
  </si>
  <si>
    <t>Construction Interim Costs</t>
  </si>
  <si>
    <t>Hazard &amp; Liability Insurance</t>
  </si>
  <si>
    <t>Builder's Risk Insurance</t>
  </si>
  <si>
    <t>Payment &amp; Performance Bonds</t>
  </si>
  <si>
    <t>Construction Inspection and Testing</t>
  </si>
  <si>
    <t>Tap Fees (Water/Sewer)</t>
  </si>
  <si>
    <t>Impact fees</t>
  </si>
  <si>
    <t>Power and Telecom Provider fees</t>
  </si>
  <si>
    <t>Prop. Taxes During Construction</t>
  </si>
  <si>
    <t>Total Construction Interim Costs</t>
  </si>
  <si>
    <t>Professional Fees/Soft Costs</t>
  </si>
  <si>
    <t>Architect</t>
  </si>
  <si>
    <t>Engineering</t>
  </si>
  <si>
    <t>Geotech</t>
  </si>
  <si>
    <t>Soils/Surveyor</t>
  </si>
  <si>
    <t>Legal Fees</t>
  </si>
  <si>
    <t>Green Consultant</t>
  </si>
  <si>
    <t>Accounting</t>
  </si>
  <si>
    <t>Marketing/Lease Up</t>
  </si>
  <si>
    <t>Total Professional Fees/Soft Costs</t>
  </si>
  <si>
    <t>Loan Financing Fees</t>
  </si>
  <si>
    <t>Construction Loan Origination Fees</t>
  </si>
  <si>
    <t>Construction Loan Interest</t>
  </si>
  <si>
    <t>Construction Lender Legal Fees</t>
  </si>
  <si>
    <t>Perm Loan Fees</t>
  </si>
  <si>
    <t>Appraisal</t>
  </si>
  <si>
    <t>Title &amp; Recording</t>
  </si>
  <si>
    <t>Other Financing Fees</t>
  </si>
  <si>
    <t>Total Loan Financing Fees</t>
  </si>
  <si>
    <t>Developer Fees</t>
  </si>
  <si>
    <t>Developer Fee</t>
  </si>
  <si>
    <t>Total Developer Fees</t>
  </si>
  <si>
    <t>Project Reserves</t>
  </si>
  <si>
    <t>Rent-up Reserves</t>
  </si>
  <si>
    <t>Operating Reserves</t>
  </si>
  <si>
    <t>TOTAL DEVELOPMENT COSTS (TDC)</t>
  </si>
  <si>
    <t>TDC PER UNIT</t>
  </si>
  <si>
    <t>CONSTRUCTION SOURCES AND USES  (Costs incurred during construction only)</t>
  </si>
  <si>
    <t>Sources</t>
  </si>
  <si>
    <t>Total</t>
  </si>
  <si>
    <t>Percent of Total</t>
  </si>
  <si>
    <t>Uses</t>
  </si>
  <si>
    <t>Construction Loan</t>
  </si>
  <si>
    <t>Other Construction Financing (if any)</t>
  </si>
  <si>
    <t>KYCDBG-DR</t>
  </si>
  <si>
    <t>Loan &amp; Financing Fees</t>
  </si>
  <si>
    <t xml:space="preserve">PERMANENT SOURCES AND USES </t>
  </si>
  <si>
    <r>
      <t>First Mortgage</t>
    </r>
    <r>
      <rPr>
        <vertAlign val="superscript"/>
        <sz val="11"/>
        <color theme="1"/>
        <rFont val="Calibri"/>
        <family val="2"/>
        <scheme val="minor"/>
      </rPr>
      <t xml:space="preserve"> </t>
    </r>
  </si>
  <si>
    <t>Second Mortgage (if any)</t>
  </si>
  <si>
    <t>Reserves</t>
  </si>
  <si>
    <t xml:space="preserve">Grand View Rental Housing </t>
  </si>
  <si>
    <t>INPUT TERMS FROM LENDER COMMITMENT LETTERS</t>
  </si>
  <si>
    <t>(Lender Name)</t>
  </si>
  <si>
    <t>Total Loan Amount</t>
  </si>
  <si>
    <t>Interest Rate</t>
  </si>
  <si>
    <t>Amortization (years)</t>
  </si>
  <si>
    <t>Term (years)</t>
  </si>
  <si>
    <t>Annual Payments</t>
  </si>
  <si>
    <t>1st Mortgage</t>
  </si>
  <si>
    <t>Lender Name)</t>
  </si>
  <si>
    <t>2nd Mortgage</t>
  </si>
  <si>
    <t>20 YEAR PROFORMA</t>
  </si>
  <si>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</si>
  <si>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</si>
  <si>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</si>
  <si>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</si>
  <si>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</si>
  <si>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</si>
  <si>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</si>
  <si>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</si>
  <si>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</si>
  <si>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</si>
  <si>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Year 11</t>
  </si>
  <si>
    <t>Year 12</t>
  </si>
  <si>
    <t>Year 13</t>
  </si>
  <si>
    <t>Year 14</t>
  </si>
  <si>
    <t>Year 15</t>
  </si>
  <si>
    <t>Year 16</t>
  </si>
  <si>
    <t>Year 17</t>
  </si>
  <si>
    <t>Year 18</t>
  </si>
  <si>
    <t>Year 19</t>
  </si>
  <si>
    <t>Year 20</t>
  </si>
  <si>
    <t>Income</t>
  </si>
  <si>
    <t>Escalation</t>
  </si>
  <si>
    <t>Rental Income</t>
  </si>
  <si>
    <t>Other Residential Income</t>
  </si>
  <si>
    <t>Vacancy Allowance</t>
  </si>
  <si>
    <t>Gross Residential Income</t>
  </si>
  <si>
    <t>Operating Expenses</t>
  </si>
  <si>
    <t>Social Services</t>
  </si>
  <si>
    <t>Annual Deposits to Reserves                  (Edit as needed)</t>
  </si>
  <si>
    <t>Net Operating Income</t>
  </si>
  <si>
    <t>Mortgages (must-pay debt)</t>
  </si>
  <si>
    <t>Total Debt Service</t>
  </si>
  <si>
    <t>Cash Flow after Debt Service</t>
  </si>
  <si>
    <t>Debt Coverage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</si>
</sst>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5" formatCode="&quot;$&quot;#,##0_);\(&quot;$&quot;#,##0\)"/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&quot;$&quot;* #,##0_);_(&quot;$&quot;* \(#,##0\);_(&quot;$&quot;* &quot;-&quot;??_);_(@_)"/>
    <numFmt numFmtId="166" formatCode="General_)"/>
    <numFmt numFmtId="167" formatCode="&quot;$&quot;#,##0"/>
    <numFmt numFmtId="168" formatCode="0.000&quot;  &quot;"/>
    <numFmt numFmtId="169" formatCode="dd\-mmm\-yy_)"/>
    <numFmt numFmtId="170" formatCode="_([$$-409]* #,##0_);_([$$-409]* \(#,##0\);_([$$-409]* &quot;-&quot;??_);_(@_)"/>
    <numFmt numFmtId="171" formatCode="_-&quot;$&quot;* #,##0.00_-;\-&quot;$&quot;* #,##0.00_-;_-&quot;$&quot;* &quot;-&quot;??_-;_-@_-"/>
    <numFmt numFmtId="172" formatCode="_-&quot;$&quot;* #,##0_-;\-&quot;$&quot;* #,##0_-;_-&quot;$&quot;* &quot;-&quot;??_-;_-@_-"/>
    <numFmt numFmtId="173" formatCode="_-* #,##0.00_-;\-* #,##0.00_-;_-* &quot;-&quot;??_-;_-@_-"/>
  </numFmts>
  <fonts count="66">
    <font>
      <sz val="11"/>
      <color theme="1"/>
      <name val="Calibri"/>
      <family val="2"/>
      <scheme val="minor"/>
    </font>
    <font>
      <b/>
      <sz val="20"/>
      <color rgb="FF400F60"/>
      <name val="Calibri"/>
      <family val="2"/>
      <scheme val="minor"/>
    </font>
    <font>
      <b/>
      <sz val="10"/>
      <color rgb="FF0096D6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63"/>
      <name val="Calibri"/>
      <family val="2"/>
    </font>
    <font>
      <sz val="11"/>
      <color indexed="9"/>
      <name val="Calibri"/>
      <family val="2"/>
    </font>
    <font>
      <b/>
      <sz val="12"/>
      <name val="Helv"/>
    </font>
    <font>
      <sz val="12"/>
      <name val="Helv"/>
    </font>
    <font>
      <sz val="12"/>
      <name val="Arial"/>
      <family val="2"/>
    </font>
    <font>
      <sz val="10"/>
      <name val="Times New Roman"/>
      <family val="1"/>
    </font>
    <font>
      <b/>
      <sz val="11"/>
      <color indexed="63"/>
      <name val="Calibri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Courier"/>
      <family val="3"/>
    </font>
    <font>
      <sz val="10"/>
      <color indexed="12"/>
      <name val="Geneva"/>
      <family val="2"/>
    </font>
    <font>
      <b/>
      <sz val="10"/>
      <name val="Arial"/>
      <family val="2"/>
    </font>
    <font>
      <sz val="7"/>
      <name val="Small Fonts"/>
      <family val="2"/>
    </font>
    <font>
      <sz val="8"/>
      <name val="Tms Rmn"/>
    </font>
    <font>
      <sz val="10"/>
      <color rgb="FF000000"/>
      <name val="Times New Roman"/>
      <family val="1"/>
    </font>
    <font>
      <b/>
      <sz val="18"/>
      <color indexed="62"/>
      <name val="Cambria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b/>
      <sz val="9"/>
      <color indexed="12"/>
      <name val="Calibri"/>
      <family val="2"/>
      <scheme val="minor"/>
    </font>
    <font>
      <sz val="9"/>
      <color indexed="12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name val="Calibri"/>
      <family val="2"/>
    </font>
    <font>
      <sz val="11"/>
      <color rgb="FFFF0000"/>
      <name val="Calibri"/>
      <family val="2"/>
      <scheme val="minor"/>
    </font>
    <font>
      <b/>
      <sz val="11"/>
      <color rgb="FF0096D6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FF"/>
      <name val="Calibri"/>
      <family val="2"/>
      <scheme val="minor"/>
    </font>
    <font>
      <sz val="14"/>
      <color rgb="FF58595B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58595B"/>
      <name val="Franklin Gothic Medium"/>
      <family val="2"/>
    </font>
    <font>
      <b/>
      <sz val="14"/>
      <color rgb="FF0096D6"/>
      <name val="Calibri"/>
      <family val="2"/>
      <scheme val="minor"/>
    </font>
    <font>
      <sz val="14"/>
      <color theme="1"/>
      <name val="Calibri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</font>
    <font>
      <sz val="12"/>
      <color rgb="FF58595B"/>
      <name val="Calibri"/>
      <family val="2"/>
      <scheme val="minor"/>
    </font>
    <font>
      <b/>
      <sz val="12"/>
      <color rgb="FF0096D6"/>
      <name val="Calibri"/>
      <family val="2"/>
      <scheme val="minor"/>
    </font>
    <font>
      <b/>
      <sz val="12"/>
      <color theme="1"/>
      <name val="Calibri"/>
      <family val="2"/>
    </font>
    <font>
      <b/>
      <sz val="12"/>
      <color rgb="FF0096D6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sz val="12"/>
      <color rgb="FF58595B"/>
      <name val="Calibri"/>
      <family val="2"/>
    </font>
    <font>
      <sz val="11"/>
      <color rgb="FF400F60"/>
      <name val="Calibri"/>
      <family val="2"/>
    </font>
    <font>
      <sz val="12"/>
      <color theme="1"/>
      <name val="Calibri"/>
      <family val="2"/>
    </font>
    <font>
      <sz val="12"/>
      <color indexed="12"/>
      <name val="Calibri"/>
      <family val="2"/>
      <scheme val="minor"/>
    </font>
    <font>
      <b/>
      <i/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color rgb="FF400F60"/>
      <name val="Calibri"/>
      <family val="2"/>
      <scheme val="minor"/>
    </font>
    <font>
      <sz val="14"/>
      <color rgb="FF0096D6"/>
      <name val="Calibri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8"/>
        <bgColor indexed="8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rgb="FFE5F5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851">
    <xf numFmtId="0" fontId="0" fillId="0" borderId="0"/>
    <xf numFmtId="0" fontId="5" fillId="0" borderId="0"/>
    <xf numFmtId="9" fontId="5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10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10" fillId="16" borderId="0" applyNumberFormat="0" applyBorder="0" applyAlignment="0" applyProtection="0"/>
    <xf numFmtId="0" fontId="9" fillId="14" borderId="0" applyNumberFormat="0" applyBorder="0" applyAlignment="0" applyProtection="0"/>
    <xf numFmtId="0" fontId="9" fillId="17" borderId="0" applyNumberFormat="0" applyBorder="0" applyAlignment="0" applyProtection="0"/>
    <xf numFmtId="0" fontId="10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10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2" borderId="0" applyNumberFormat="0" applyBorder="0" applyAlignment="0" applyProtection="0"/>
    <xf numFmtId="0" fontId="10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19" borderId="0" applyNumberFormat="0" applyBorder="0" applyAlignment="0" applyProtection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6" fontId="12" fillId="0" borderId="0"/>
    <xf numFmtId="166" fontId="12" fillId="0" borderId="0"/>
    <xf numFmtId="166" fontId="12" fillId="0" borderId="0"/>
    <xf numFmtId="166" fontId="12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3" fontId="13" fillId="0" borderId="0" applyFont="0" applyFill="0" applyBorder="0" applyAlignment="0" applyProtection="0"/>
    <xf numFmtId="166" fontId="12" fillId="0" borderId="0"/>
    <xf numFmtId="166" fontId="12" fillId="0" borderId="0"/>
    <xf numFmtId="166" fontId="12" fillId="0" borderId="0"/>
    <xf numFmtId="166" fontId="12" fillId="0" borderId="0"/>
    <xf numFmtId="8" fontId="7" fillId="0" borderId="0" applyFont="0" applyFill="0" applyBorder="0" applyAlignment="0" applyProtection="0"/>
    <xf numFmtId="8" fontId="7" fillId="0" borderId="0" applyFont="0" applyFill="0" applyBorder="0" applyAlignment="0" applyProtection="0"/>
    <xf numFmtId="8" fontId="7" fillId="0" borderId="0" applyFont="0" applyFill="0" applyBorder="0" applyAlignment="0" applyProtection="0"/>
    <xf numFmtId="8" fontId="7" fillId="0" borderId="0" applyFont="0" applyFill="0" applyBorder="0" applyAlignment="0" applyProtection="0"/>
    <xf numFmtId="8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5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6" fontId="7" fillId="0" borderId="0" applyFont="0" applyFill="0" applyBorder="0" applyProtection="0">
      <alignment horizontal="left"/>
    </xf>
    <xf numFmtId="16" fontId="7" fillId="0" borderId="0" applyFont="0" applyFill="0" applyBorder="0" applyProtection="0">
      <alignment horizontal="left"/>
    </xf>
    <xf numFmtId="16" fontId="7" fillId="0" borderId="0" applyFont="0" applyFill="0" applyBorder="0" applyProtection="0">
      <alignment horizontal="left"/>
    </xf>
    <xf numFmtId="16" fontId="7" fillId="0" borderId="0" applyFont="0" applyFill="0" applyBorder="0" applyProtection="0">
      <alignment horizontal="left"/>
    </xf>
    <xf numFmtId="16" fontId="7" fillId="0" borderId="0" applyFont="0" applyFill="0" applyBorder="0" applyProtection="0">
      <alignment horizontal="left"/>
    </xf>
    <xf numFmtId="167" fontId="7" fillId="0" borderId="1"/>
    <xf numFmtId="167" fontId="7" fillId="0" borderId="1"/>
    <xf numFmtId="167" fontId="7" fillId="0" borderId="1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2" fontId="13" fillId="0" borderId="0" applyFont="0" applyFill="0" applyBorder="0" applyAlignment="0" applyProtection="0"/>
    <xf numFmtId="167" fontId="13" fillId="0" borderId="0" applyBorder="0"/>
    <xf numFmtId="38" fontId="16" fillId="23" borderId="0" applyNumberFormat="0" applyBorder="0" applyAlignment="0" applyProtection="0"/>
    <xf numFmtId="38" fontId="16" fillId="24" borderId="0" applyNumberFormat="0" applyBorder="0" applyAlignment="0" applyProtection="0"/>
    <xf numFmtId="38" fontId="16" fillId="24" borderId="0" applyNumberFormat="0" applyBorder="0" applyAlignment="0" applyProtection="0"/>
    <xf numFmtId="0" fontId="17" fillId="0" borderId="9" applyNumberFormat="0" applyAlignment="0" applyProtection="0">
      <alignment horizontal="left" vertical="center"/>
    </xf>
    <xf numFmtId="0" fontId="17" fillId="0" borderId="2">
      <alignment horizontal="left" vertical="center"/>
    </xf>
    <xf numFmtId="0" fontId="18" fillId="0" borderId="10">
      <alignment vertical="center"/>
    </xf>
    <xf numFmtId="0" fontId="18" fillId="0" borderId="10">
      <alignment vertical="center"/>
    </xf>
    <xf numFmtId="0" fontId="18" fillId="0" borderId="10">
      <alignment vertical="center"/>
    </xf>
    <xf numFmtId="10" fontId="16" fillId="25" borderId="8" applyNumberFormat="0" applyBorder="0" applyAlignment="0" applyProtection="0"/>
    <xf numFmtId="10" fontId="16" fillId="26" borderId="8" applyNumberFormat="0" applyBorder="0" applyAlignment="0" applyProtection="0"/>
    <xf numFmtId="10" fontId="16" fillId="26" borderId="8" applyNumberFormat="0" applyBorder="0" applyAlignment="0" applyProtection="0"/>
    <xf numFmtId="38" fontId="19" fillId="0" borderId="0" applyFont="0" applyAlignment="0" applyProtection="0">
      <alignment horizontal="right"/>
      <protection locked="0"/>
    </xf>
    <xf numFmtId="17" fontId="7" fillId="0" borderId="0" applyFont="0" applyFill="0" applyBorder="0" applyProtection="0">
      <alignment horizontal="left"/>
    </xf>
    <xf numFmtId="17" fontId="7" fillId="0" borderId="0" applyFont="0" applyFill="0" applyBorder="0" applyProtection="0">
      <alignment horizontal="left"/>
    </xf>
    <xf numFmtId="17" fontId="7" fillId="0" borderId="0" applyFont="0" applyFill="0" applyBorder="0" applyProtection="0">
      <alignment horizontal="left"/>
    </xf>
    <xf numFmtId="17" fontId="7" fillId="0" borderId="0" applyFont="0" applyFill="0" applyBorder="0" applyProtection="0">
      <alignment horizontal="left"/>
    </xf>
    <xf numFmtId="17" fontId="7" fillId="0" borderId="0" applyFont="0" applyFill="0" applyBorder="0" applyProtection="0">
      <alignment horizontal="left"/>
    </xf>
    <xf numFmtId="38" fontId="20" fillId="0" borderId="0"/>
    <xf numFmtId="37" fontId="21" fillId="0" borderId="0"/>
    <xf numFmtId="37" fontId="21" fillId="0" borderId="0"/>
    <xf numFmtId="37" fontId="21" fillId="0" borderId="0"/>
    <xf numFmtId="168" fontId="7" fillId="0" borderId="0"/>
    <xf numFmtId="0" fontId="22" fillId="0" borderId="0"/>
    <xf numFmtId="0" fontId="22" fillId="0" borderId="0"/>
    <xf numFmtId="168" fontId="7" fillId="0" borderId="0"/>
    <xf numFmtId="168" fontId="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9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0" fontId="7" fillId="25" borderId="11" applyNumberFormat="0" applyFont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69" fontId="18" fillId="15" borderId="12"/>
    <xf numFmtId="169" fontId="18" fillId="15" borderId="12"/>
    <xf numFmtId="169" fontId="18" fillId="15" borderId="12"/>
    <xf numFmtId="0" fontId="24" fillId="0" borderId="0" applyNumberForma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3" fillId="0" borderId="0"/>
    <xf numFmtId="0" fontId="31" fillId="0" borderId="0"/>
    <xf numFmtId="171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173" fontId="31" fillId="0" borderId="0" applyFont="0" applyFill="0" applyBorder="0" applyAlignment="0" applyProtection="0"/>
  </cellStyleXfs>
  <cellXfs count="246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6" fillId="0" borderId="0" xfId="0" applyFont="1"/>
    <xf numFmtId="0" fontId="3" fillId="0" borderId="0" xfId="0" applyFont="1"/>
    <xf numFmtId="165" fontId="28" fillId="0" borderId="0" xfId="0" applyNumberFormat="1" applyFont="1"/>
    <xf numFmtId="44" fontId="28" fillId="0" borderId="0" xfId="843" applyFont="1"/>
    <xf numFmtId="0" fontId="3" fillId="0" borderId="0" xfId="0" applyFont="1" applyAlignment="1">
      <alignment horizontal="center"/>
    </xf>
    <xf numFmtId="165" fontId="3" fillId="0" borderId="0" xfId="0" applyNumberFormat="1" applyFont="1"/>
    <xf numFmtId="0" fontId="28" fillId="0" borderId="0" xfId="0" applyFont="1"/>
    <xf numFmtId="165" fontId="3" fillId="0" borderId="0" xfId="843" applyNumberFormat="1" applyFont="1"/>
    <xf numFmtId="0" fontId="27" fillId="0" borderId="0" xfId="0" applyFont="1" applyAlignment="1">
      <alignment horizontal="right"/>
    </xf>
    <xf numFmtId="165" fontId="28" fillId="0" borderId="0" xfId="843" applyNumberFormat="1" applyFont="1"/>
    <xf numFmtId="0" fontId="27" fillId="0" borderId="0" xfId="0" applyFont="1"/>
    <xf numFmtId="165" fontId="4" fillId="0" borderId="0" xfId="0" applyNumberFormat="1" applyFont="1"/>
    <xf numFmtId="44" fontId="0" fillId="0" borderId="0" xfId="0" applyNumberFormat="1"/>
    <xf numFmtId="0" fontId="31" fillId="0" borderId="0" xfId="0" applyFont="1"/>
    <xf numFmtId="0" fontId="30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36" fillId="0" borderId="0" xfId="0" applyFont="1"/>
    <xf numFmtId="0" fontId="29" fillId="0" borderId="0" xfId="0" applyFont="1" applyAlignment="1">
      <alignment horizontal="left"/>
    </xf>
    <xf numFmtId="0" fontId="37" fillId="0" borderId="0" xfId="847" applyFont="1"/>
    <xf numFmtId="0" fontId="40" fillId="0" borderId="0" xfId="0" applyFont="1"/>
    <xf numFmtId="0" fontId="41" fillId="0" borderId="0" xfId="0" applyFont="1" applyAlignment="1">
      <alignment horizontal="right"/>
    </xf>
    <xf numFmtId="0" fontId="40" fillId="0" borderId="0" xfId="0" applyFont="1" applyAlignment="1">
      <alignment wrapText="1"/>
    </xf>
    <xf numFmtId="0" fontId="32" fillId="0" borderId="0" xfId="0" applyFont="1"/>
    <xf numFmtId="0" fontId="40" fillId="0" borderId="0" xfId="0" applyFont="1" applyAlignment="1">
      <alignment horizontal="left" wrapText="1"/>
    </xf>
    <xf numFmtId="0" fontId="40" fillId="0" borderId="0" xfId="847" applyFont="1"/>
    <xf numFmtId="0" fontId="32" fillId="0" borderId="0" xfId="847" applyFont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44" fontId="40" fillId="0" borderId="0" xfId="0" applyNumberFormat="1" applyFont="1" applyAlignment="1">
      <alignment horizontal="left" wrapText="1"/>
    </xf>
    <xf numFmtId="0" fontId="43" fillId="0" borderId="0" xfId="0" applyFont="1"/>
    <xf numFmtId="0" fontId="43" fillId="0" borderId="0" xfId="1" applyFont="1" applyAlignment="1">
      <alignment horizontal="right"/>
    </xf>
    <xf numFmtId="164" fontId="43" fillId="0" borderId="0" xfId="2" applyNumberFormat="1" applyFont="1" applyAlignment="1">
      <alignment horizontal="right"/>
    </xf>
    <xf numFmtId="0" fontId="44" fillId="0" borderId="8" xfId="0" applyFont="1" applyBorder="1" applyAlignment="1">
      <alignment wrapText="1"/>
    </xf>
    <xf numFmtId="0" fontId="47" fillId="28" borderId="8" xfId="0" applyFont="1" applyFill="1" applyBorder="1" applyAlignment="1">
      <alignment horizontal="left" wrapText="1"/>
    </xf>
    <xf numFmtId="0" fontId="0" fillId="0" borderId="8" xfId="0" applyBorder="1"/>
    <xf numFmtId="0" fontId="0" fillId="0" borderId="8" xfId="0" applyBorder="1" applyAlignment="1">
      <alignment wrapText="1"/>
    </xf>
    <xf numFmtId="0" fontId="51" fillId="0" borderId="0" xfId="0" applyFont="1"/>
    <xf numFmtId="164" fontId="53" fillId="0" borderId="0" xfId="2" applyNumberFormat="1" applyFont="1" applyAlignment="1">
      <alignment horizontal="right"/>
    </xf>
    <xf numFmtId="164" fontId="43" fillId="0" borderId="0" xfId="2" applyNumberFormat="1" applyFont="1" applyBorder="1" applyAlignment="1">
      <alignment horizontal="right"/>
    </xf>
    <xf numFmtId="44" fontId="28" fillId="0" borderId="0" xfId="843" applyFont="1" applyBorder="1"/>
    <xf numFmtId="165" fontId="28" fillId="0" borderId="0" xfId="843" applyNumberFormat="1" applyFont="1" applyBorder="1"/>
    <xf numFmtId="37" fontId="34" fillId="0" borderId="8" xfId="1" applyNumberFormat="1" applyFont="1" applyBorder="1" applyAlignment="1">
      <alignment horizontal="right"/>
    </xf>
    <xf numFmtId="9" fontId="34" fillId="0" borderId="8" xfId="1" applyNumberFormat="1" applyFont="1" applyBorder="1" applyAlignment="1">
      <alignment horizontal="center"/>
    </xf>
    <xf numFmtId="0" fontId="56" fillId="28" borderId="8" xfId="1" applyFont="1" applyFill="1" applyBorder="1" applyAlignment="1">
      <alignment horizontal="center"/>
    </xf>
    <xf numFmtId="165" fontId="34" fillId="28" borderId="8" xfId="1" applyNumberFormat="1" applyFont="1" applyFill="1" applyBorder="1" applyAlignment="1">
      <alignment horizontal="right"/>
    </xf>
    <xf numFmtId="0" fontId="55" fillId="0" borderId="8" xfId="1" applyFont="1" applyBorder="1" applyAlignment="1">
      <alignment horizontal="center"/>
    </xf>
    <xf numFmtId="9" fontId="34" fillId="28" borderId="8" xfId="1" applyNumberFormat="1" applyFont="1" applyFill="1" applyBorder="1" applyAlignment="1">
      <alignment horizontal="center"/>
    </xf>
    <xf numFmtId="0" fontId="55" fillId="0" borderId="0" xfId="0" applyFont="1"/>
    <xf numFmtId="0" fontId="58" fillId="0" borderId="8" xfId="0" applyFont="1" applyBorder="1"/>
    <xf numFmtId="165" fontId="58" fillId="0" borderId="8" xfId="0" applyNumberFormat="1" applyFont="1" applyBorder="1"/>
    <xf numFmtId="1" fontId="55" fillId="0" borderId="8" xfId="1" applyNumberFormat="1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 indent="1"/>
    </xf>
    <xf numFmtId="6" fontId="6" fillId="0" borderId="0" xfId="0" applyNumberFormat="1" applyFont="1"/>
    <xf numFmtId="14" fontId="6" fillId="0" borderId="0" xfId="0" applyNumberFormat="1" applyFont="1" applyAlignment="1">
      <alignment horizontal="right" indent="1"/>
    </xf>
    <xf numFmtId="170" fontId="55" fillId="0" borderId="0" xfId="0" applyNumberFormat="1" applyFont="1"/>
    <xf numFmtId="0" fontId="50" fillId="28" borderId="8" xfId="1" applyFont="1" applyFill="1" applyBorder="1" applyAlignment="1">
      <alignment horizontal="center"/>
    </xf>
    <xf numFmtId="0" fontId="55" fillId="0" borderId="0" xfId="1" applyFont="1" applyAlignment="1">
      <alignment horizontal="left"/>
    </xf>
    <xf numFmtId="164" fontId="55" fillId="0" borderId="0" xfId="2" applyNumberFormat="1" applyFont="1" applyBorder="1" applyAlignment="1">
      <alignment horizontal="center"/>
    </xf>
    <xf numFmtId="1" fontId="55" fillId="0" borderId="0" xfId="2" applyNumberFormat="1" applyFont="1" applyBorder="1" applyAlignment="1">
      <alignment horizontal="center"/>
    </xf>
    <xf numFmtId="0" fontId="55" fillId="0" borderId="0" xfId="1" applyFont="1" applyAlignment="1">
      <alignment horizontal="center"/>
    </xf>
    <xf numFmtId="0" fontId="59" fillId="0" borderId="0" xfId="0" applyFont="1"/>
    <xf numFmtId="44" fontId="60" fillId="0" borderId="0" xfId="843" applyFont="1" applyBorder="1"/>
    <xf numFmtId="0" fontId="50" fillId="28" borderId="8" xfId="0" applyFont="1" applyFill="1" applyBorder="1" applyAlignment="1">
      <alignment wrapText="1"/>
    </xf>
    <xf numFmtId="0" fontId="50" fillId="28" borderId="8" xfId="0" applyFont="1" applyFill="1" applyBorder="1" applyAlignment="1">
      <alignment horizontal="center" wrapText="1"/>
    </xf>
    <xf numFmtId="0" fontId="47" fillId="28" borderId="8" xfId="0" applyFont="1" applyFill="1" applyBorder="1" applyAlignment="1">
      <alignment horizontal="center" wrapText="1"/>
    </xf>
    <xf numFmtId="0" fontId="48" fillId="0" borderId="0" xfId="0" applyFont="1"/>
    <xf numFmtId="165" fontId="48" fillId="0" borderId="0" xfId="0" applyNumberFormat="1" applyFont="1"/>
    <xf numFmtId="0" fontId="52" fillId="0" borderId="0" xfId="0" applyFont="1" applyAlignment="1">
      <alignment horizontal="left"/>
    </xf>
    <xf numFmtId="0" fontId="46" fillId="28" borderId="8" xfId="0" applyFont="1" applyFill="1" applyBorder="1"/>
    <xf numFmtId="0" fontId="48" fillId="0" borderId="8" xfId="0" applyFont="1" applyBorder="1"/>
    <xf numFmtId="165" fontId="48" fillId="0" borderId="8" xfId="111" applyNumberFormat="1" applyFont="1" applyFill="1" applyBorder="1" applyAlignment="1"/>
    <xf numFmtId="165" fontId="48" fillId="0" borderId="8" xfId="111" applyNumberFormat="1" applyFont="1" applyBorder="1" applyAlignment="1"/>
    <xf numFmtId="165" fontId="48" fillId="0" borderId="8" xfId="0" applyNumberFormat="1" applyFont="1" applyBorder="1"/>
    <xf numFmtId="165" fontId="46" fillId="0" borderId="8" xfId="0" applyNumberFormat="1" applyFont="1" applyBorder="1" applyAlignment="1">
      <alignment horizontal="center"/>
    </xf>
    <xf numFmtId="165" fontId="46" fillId="0" borderId="8" xfId="0" applyNumberFormat="1" applyFont="1" applyBorder="1"/>
    <xf numFmtId="0" fontId="61" fillId="28" borderId="8" xfId="0" applyFont="1" applyFill="1" applyBorder="1"/>
    <xf numFmtId="0" fontId="61" fillId="28" borderId="8" xfId="0" applyFont="1" applyFill="1" applyBorder="1" applyAlignment="1">
      <alignment horizontal="center"/>
    </xf>
    <xf numFmtId="0" fontId="51" fillId="0" borderId="0" xfId="0" applyFont="1" applyAlignment="1">
      <alignment wrapText="1"/>
    </xf>
    <xf numFmtId="0" fontId="41" fillId="0" borderId="0" xfId="0" applyFont="1" applyAlignment="1">
      <alignment horizontal="right" wrapText="1"/>
    </xf>
    <xf numFmtId="0" fontId="0" fillId="0" borderId="0" xfId="0" applyAlignment="1">
      <alignment wrapText="1"/>
    </xf>
    <xf numFmtId="0" fontId="39" fillId="0" borderId="0" xfId="0" applyFont="1" applyAlignment="1">
      <alignment horizontal="center" wrapText="1"/>
    </xf>
    <xf numFmtId="0" fontId="44" fillId="0" borderId="0" xfId="0" applyFont="1" applyAlignment="1">
      <alignment horizontal="center" wrapText="1"/>
    </xf>
    <xf numFmtId="0" fontId="0" fillId="0" borderId="8" xfId="0" applyBorder="1" applyAlignment="1">
      <alignment horizontal="left" wrapText="1"/>
    </xf>
    <xf numFmtId="0" fontId="46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48" fillId="0" borderId="8" xfId="0" quotePrefix="1" applyFont="1" applyBorder="1"/>
    <xf numFmtId="0" fontId="48" fillId="0" borderId="8" xfId="0" applyFont="1" applyBorder="1" applyAlignment="1">
      <alignment horizontal="left"/>
    </xf>
    <xf numFmtId="0" fontId="48" fillId="0" borderId="8" xfId="0" applyFont="1" applyBorder="1" applyAlignment="1">
      <alignment horizontal="center"/>
    </xf>
    <xf numFmtId="41" fontId="48" fillId="0" borderId="8" xfId="111" applyNumberFormat="1" applyFont="1" applyFill="1" applyBorder="1" applyAlignment="1"/>
    <xf numFmtId="165" fontId="61" fillId="28" borderId="8" xfId="0" applyNumberFormat="1" applyFont="1" applyFill="1" applyBorder="1"/>
    <xf numFmtId="42" fontId="48" fillId="0" borderId="8" xfId="111" applyNumberFormat="1" applyFont="1" applyFill="1" applyBorder="1" applyAlignment="1"/>
    <xf numFmtId="42" fontId="48" fillId="0" borderId="8" xfId="0" applyNumberFormat="1" applyFont="1" applyBorder="1"/>
    <xf numFmtId="165" fontId="46" fillId="29" borderId="8" xfId="0" applyNumberFormat="1" applyFont="1" applyFill="1" applyBorder="1"/>
    <xf numFmtId="42" fontId="46" fillId="29" borderId="8" xfId="0" applyNumberFormat="1" applyFont="1" applyFill="1" applyBorder="1"/>
    <xf numFmtId="0" fontId="46" fillId="29" borderId="8" xfId="0" applyFont="1" applyFill="1" applyBorder="1" applyAlignment="1">
      <alignment wrapText="1"/>
    </xf>
    <xf numFmtId="42" fontId="48" fillId="29" borderId="8" xfId="0" applyNumberFormat="1" applyFont="1" applyFill="1" applyBorder="1"/>
    <xf numFmtId="0" fontId="47" fillId="28" borderId="8" xfId="0" applyFont="1" applyFill="1" applyBorder="1"/>
    <xf numFmtId="0" fontId="0" fillId="0" borderId="8" xfId="0" applyBorder="1" applyProtection="1">
      <protection locked="0"/>
    </xf>
    <xf numFmtId="0" fontId="44" fillId="0" borderId="8" xfId="0" applyFont="1" applyBorder="1" applyAlignment="1">
      <alignment horizontal="center"/>
    </xf>
    <xf numFmtId="0" fontId="63" fillId="28" borderId="8" xfId="0" applyFont="1" applyFill="1" applyBorder="1"/>
    <xf numFmtId="41" fontId="48" fillId="0" borderId="8" xfId="0" applyNumberFormat="1" applyFont="1" applyBorder="1" applyProtection="1">
      <protection locked="0"/>
    </xf>
    <xf numFmtId="0" fontId="44" fillId="0" borderId="8" xfId="0" applyFont="1" applyBorder="1" applyAlignment="1" applyProtection="1">
      <alignment horizontal="center"/>
      <protection locked="0"/>
    </xf>
    <xf numFmtId="0" fontId="47" fillId="28" borderId="8" xfId="0" applyFont="1" applyFill="1" applyBorder="1" applyAlignment="1">
      <alignment horizontal="center"/>
    </xf>
    <xf numFmtId="0" fontId="47" fillId="28" borderId="14" xfId="0" applyFont="1" applyFill="1" applyBorder="1"/>
    <xf numFmtId="0" fontId="44" fillId="29" borderId="8" xfId="0" applyFont="1" applyFill="1" applyBorder="1" applyAlignment="1">
      <alignment horizontal="center"/>
    </xf>
    <xf numFmtId="42" fontId="46" fillId="29" borderId="8" xfId="0" applyNumberFormat="1" applyFont="1" applyFill="1" applyBorder="1" applyAlignment="1">
      <alignment horizontal="center"/>
    </xf>
    <xf numFmtId="0" fontId="49" fillId="29" borderId="8" xfId="0" applyFont="1" applyFill="1" applyBorder="1" applyAlignment="1">
      <alignment wrapText="1"/>
    </xf>
    <xf numFmtId="165" fontId="49" fillId="29" borderId="8" xfId="0" applyNumberFormat="1" applyFont="1" applyFill="1" applyBorder="1"/>
    <xf numFmtId="0" fontId="49" fillId="29" borderId="8" xfId="1" applyFont="1" applyFill="1" applyBorder="1" applyAlignment="1">
      <alignment horizontal="center"/>
    </xf>
    <xf numFmtId="1" fontId="49" fillId="29" borderId="8" xfId="1" applyNumberFormat="1" applyFont="1" applyFill="1" applyBorder="1" applyAlignment="1">
      <alignment horizontal="center"/>
    </xf>
    <xf numFmtId="0" fontId="4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6" fontId="0" fillId="0" borderId="0" xfId="0" applyNumberFormat="1" applyAlignment="1">
      <alignment horizontal="left" vertical="center" wrapText="1"/>
    </xf>
    <xf numFmtId="165" fontId="0" fillId="0" borderId="0" xfId="0" applyNumberFormat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  <xf numFmtId="164" fontId="0" fillId="0" borderId="0" xfId="0" applyNumberFormat="1" applyAlignment="1">
      <alignment horizontal="left" vertical="center" wrapText="1"/>
    </xf>
    <xf numFmtId="164" fontId="44" fillId="0" borderId="0" xfId="0" applyNumberFormat="1" applyFont="1" applyAlignment="1">
      <alignment horizontal="left" vertical="center" wrapText="1"/>
    </xf>
    <xf numFmtId="165" fontId="48" fillId="0" borderId="8" xfId="3" applyNumberFormat="1" applyFont="1" applyBorder="1" applyAlignment="1">
      <alignment horizontal="left" vertical="center" wrapText="1"/>
    </xf>
    <xf numFmtId="42" fontId="48" fillId="0" borderId="8" xfId="3" applyNumberFormat="1" applyFont="1" applyBorder="1" applyAlignment="1">
      <alignment horizontal="left" vertical="center" wrapText="1"/>
    </xf>
    <xf numFmtId="41" fontId="48" fillId="0" borderId="8" xfId="3" applyNumberFormat="1" applyFont="1" applyBorder="1" applyAlignment="1">
      <alignment horizontal="left" vertical="center" wrapText="1"/>
    </xf>
    <xf numFmtId="164" fontId="48" fillId="0" borderId="8" xfId="0" applyNumberFormat="1" applyFont="1" applyBorder="1" applyAlignment="1">
      <alignment horizontal="center" vertical="center" wrapText="1"/>
    </xf>
    <xf numFmtId="0" fontId="44" fillId="29" borderId="8" xfId="0" applyFont="1" applyFill="1" applyBorder="1" applyAlignment="1">
      <alignment horizontal="left" wrapText="1"/>
    </xf>
    <xf numFmtId="42" fontId="46" fillId="29" borderId="8" xfId="3" applyNumberFormat="1" applyFont="1" applyFill="1" applyBorder="1" applyAlignment="1">
      <alignment horizontal="left" vertical="center" wrapText="1"/>
    </xf>
    <xf numFmtId="164" fontId="46" fillId="29" borderId="8" xfId="0" applyNumberFormat="1" applyFont="1" applyFill="1" applyBorder="1" applyAlignment="1">
      <alignment horizontal="center" vertical="center" wrapText="1"/>
    </xf>
    <xf numFmtId="0" fontId="44" fillId="29" borderId="8" xfId="0" applyFont="1" applyFill="1" applyBorder="1" applyAlignment="1">
      <alignment horizontal="left" vertical="center" wrapText="1"/>
    </xf>
    <xf numFmtId="165" fontId="46" fillId="29" borderId="8" xfId="3" applyNumberFormat="1" applyFont="1" applyFill="1" applyBorder="1" applyAlignment="1">
      <alignment horizontal="left" vertical="center" wrapText="1"/>
    </xf>
    <xf numFmtId="164" fontId="0" fillId="0" borderId="0" xfId="0" applyNumberFormat="1" applyAlignment="1">
      <alignment horizontal="center" vertical="center" wrapText="1"/>
    </xf>
    <xf numFmtId="164" fontId="0" fillId="0" borderId="8" xfId="0" applyNumberFormat="1" applyBorder="1" applyAlignment="1">
      <alignment horizontal="center" vertical="center" wrapText="1"/>
    </xf>
    <xf numFmtId="0" fontId="47" fillId="28" borderId="8" xfId="0" applyFont="1" applyFill="1" applyBorder="1" applyAlignment="1">
      <alignment wrapText="1"/>
    </xf>
    <xf numFmtId="0" fontId="40" fillId="0" borderId="8" xfId="0" applyFont="1" applyBorder="1" applyAlignment="1">
      <alignment wrapText="1"/>
    </xf>
    <xf numFmtId="9" fontId="0" fillId="0" borderId="8" xfId="0" applyNumberFormat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64" fillId="28" borderId="8" xfId="0" applyFont="1" applyFill="1" applyBorder="1" applyAlignment="1">
      <alignment horizontal="left" wrapText="1"/>
    </xf>
    <xf numFmtId="41" fontId="48" fillId="0" borderId="8" xfId="0" applyNumberFormat="1" applyFont="1" applyBorder="1" applyAlignment="1">
      <alignment horizontal="right" wrapText="1"/>
    </xf>
    <xf numFmtId="41" fontId="35" fillId="0" borderId="8" xfId="0" applyNumberFormat="1" applyFont="1" applyBorder="1" applyAlignment="1">
      <alignment wrapText="1"/>
    </xf>
    <xf numFmtId="41" fontId="0" fillId="0" borderId="8" xfId="0" applyNumberFormat="1" applyBorder="1" applyAlignment="1">
      <alignment wrapText="1"/>
    </xf>
    <xf numFmtId="42" fontId="48" fillId="0" borderId="8" xfId="0" applyNumberFormat="1" applyFont="1" applyBorder="1" applyAlignment="1">
      <alignment horizontal="right" wrapText="1"/>
    </xf>
    <xf numFmtId="9" fontId="0" fillId="0" borderId="8" xfId="845" applyFont="1" applyBorder="1" applyAlignment="1">
      <alignment horizontal="center"/>
    </xf>
    <xf numFmtId="42" fontId="0" fillId="0" borderId="8" xfId="0" applyNumberFormat="1" applyBorder="1"/>
    <xf numFmtId="1" fontId="0" fillId="0" borderId="8" xfId="0" applyNumberFormat="1" applyBorder="1"/>
    <xf numFmtId="0" fontId="0" fillId="0" borderId="2" xfId="0" applyBorder="1"/>
    <xf numFmtId="42" fontId="0" fillId="0" borderId="2" xfId="0" applyNumberFormat="1" applyBorder="1"/>
    <xf numFmtId="0" fontId="52" fillId="0" borderId="0" xfId="0" applyFont="1"/>
    <xf numFmtId="41" fontId="0" fillId="28" borderId="14" xfId="0" applyNumberFormat="1" applyFill="1" applyBorder="1" applyAlignment="1">
      <alignment wrapText="1"/>
    </xf>
    <xf numFmtId="41" fontId="0" fillId="28" borderId="2" xfId="0" applyNumberFormat="1" applyFill="1" applyBorder="1" applyAlignment="1">
      <alignment wrapText="1"/>
    </xf>
    <xf numFmtId="41" fontId="0" fillId="28" borderId="15" xfId="0" applyNumberFormat="1" applyFill="1" applyBorder="1" applyAlignment="1">
      <alignment wrapText="1"/>
    </xf>
    <xf numFmtId="0" fontId="44" fillId="28" borderId="14" xfId="0" applyFont="1" applyFill="1" applyBorder="1" applyAlignment="1">
      <alignment horizontal="center" wrapText="1"/>
    </xf>
    <xf numFmtId="0" fontId="44" fillId="28" borderId="2" xfId="0" applyFont="1" applyFill="1" applyBorder="1" applyAlignment="1">
      <alignment horizontal="center" wrapText="1"/>
    </xf>
    <xf numFmtId="0" fontId="44" fillId="28" borderId="15" xfId="0" applyFont="1" applyFill="1" applyBorder="1" applyAlignment="1">
      <alignment horizontal="center" wrapText="1"/>
    </xf>
    <xf numFmtId="41" fontId="48" fillId="0" borderId="8" xfId="0" applyNumberFormat="1" applyFont="1" applyBorder="1" applyAlignment="1">
      <alignment wrapText="1"/>
    </xf>
    <xf numFmtId="0" fontId="65" fillId="0" borderId="8" xfId="0" applyFont="1" applyBorder="1" applyAlignment="1">
      <alignment horizontal="center" wrapText="1"/>
    </xf>
    <xf numFmtId="37" fontId="0" fillId="0" borderId="8" xfId="0" applyNumberFormat="1" applyBorder="1" applyAlignment="1">
      <alignment wrapText="1"/>
    </xf>
    <xf numFmtId="42" fontId="0" fillId="0" borderId="8" xfId="0" applyNumberFormat="1" applyBorder="1" applyAlignment="1">
      <alignment wrapText="1"/>
    </xf>
    <xf numFmtId="42" fontId="0" fillId="27" borderId="8" xfId="0" applyNumberFormat="1" applyFill="1" applyBorder="1" applyAlignment="1">
      <alignment wrapText="1"/>
    </xf>
    <xf numFmtId="41" fontId="0" fillId="27" borderId="8" xfId="845" applyNumberFormat="1" applyFont="1" applyFill="1" applyBorder="1" applyAlignment="1">
      <alignment wrapText="1"/>
    </xf>
    <xf numFmtId="0" fontId="6" fillId="0" borderId="0" xfId="847" applyFont="1"/>
    <xf numFmtId="172" fontId="38" fillId="0" borderId="0" xfId="848" applyNumberFormat="1" applyFont="1" applyFill="1" applyBorder="1" applyAlignment="1">
      <alignment horizontal="center"/>
    </xf>
    <xf numFmtId="172" fontId="6" fillId="0" borderId="0" xfId="848" applyNumberFormat="1" applyFont="1" applyFill="1" applyBorder="1"/>
    <xf numFmtId="0" fontId="6" fillId="0" borderId="3" xfId="847" applyFont="1" applyBorder="1"/>
    <xf numFmtId="0" fontId="46" fillId="0" borderId="0" xfId="847" applyFont="1"/>
    <xf numFmtId="9" fontId="6" fillId="0" borderId="3" xfId="849" applyFont="1" applyBorder="1"/>
    <xf numFmtId="0" fontId="6" fillId="0" borderId="7" xfId="847" applyFont="1" applyBorder="1"/>
    <xf numFmtId="0" fontId="44" fillId="0" borderId="0" xfId="847" applyFont="1"/>
    <xf numFmtId="9" fontId="44" fillId="0" borderId="0" xfId="847" applyNumberFormat="1" applyFont="1" applyAlignment="1">
      <alignment horizontal="center"/>
    </xf>
    <xf numFmtId="0" fontId="38" fillId="0" borderId="0" xfId="847" applyFont="1" applyAlignment="1">
      <alignment horizontal="center"/>
    </xf>
    <xf numFmtId="0" fontId="44" fillId="0" borderId="0" xfId="847" applyFont="1" applyAlignment="1">
      <alignment horizontal="center"/>
    </xf>
    <xf numFmtId="0" fontId="48" fillId="0" borderId="0" xfId="847" applyFont="1"/>
    <xf numFmtId="0" fontId="44" fillId="0" borderId="8" xfId="847" applyFont="1" applyBorder="1" applyAlignment="1">
      <alignment horizontal="center" vertical="center" wrapText="1"/>
    </xf>
    <xf numFmtId="0" fontId="6" fillId="0" borderId="8" xfId="847" applyFont="1" applyBorder="1"/>
    <xf numFmtId="9" fontId="6" fillId="0" borderId="8" xfId="847" applyNumberFormat="1" applyFont="1" applyBorder="1" applyAlignment="1">
      <alignment horizontal="center"/>
    </xf>
    <xf numFmtId="0" fontId="38" fillId="0" borderId="8" xfId="847" applyFont="1" applyBorder="1" applyAlignment="1">
      <alignment horizontal="center"/>
    </xf>
    <xf numFmtId="172" fontId="38" fillId="0" borderId="8" xfId="848" applyNumberFormat="1" applyFont="1" applyFill="1" applyBorder="1" applyAlignment="1">
      <alignment horizontal="center"/>
    </xf>
    <xf numFmtId="172" fontId="6" fillId="0" borderId="8" xfId="848" applyNumberFormat="1" applyFont="1" applyBorder="1"/>
    <xf numFmtId="0" fontId="6" fillId="0" borderId="8" xfId="847" applyFont="1" applyBorder="1" applyAlignment="1">
      <alignment horizontal="center"/>
    </xf>
    <xf numFmtId="42" fontId="6" fillId="0" borderId="3" xfId="848" applyNumberFormat="1" applyFont="1" applyBorder="1"/>
    <xf numFmtId="1" fontId="6" fillId="0" borderId="3" xfId="850" applyNumberFormat="1" applyFont="1" applyBorder="1"/>
    <xf numFmtId="0" fontId="47" fillId="28" borderId="16" xfId="0" applyFont="1" applyFill="1" applyBorder="1" applyAlignment="1">
      <alignment horizontal="left" wrapText="1"/>
    </xf>
    <xf numFmtId="0" fontId="0" fillId="0" borderId="16" xfId="0" applyBorder="1" applyAlignment="1">
      <alignment horizontal="left" wrapText="1"/>
    </xf>
    <xf numFmtId="0" fontId="0" fillId="0" borderId="17" xfId="0" applyBorder="1" applyAlignment="1">
      <alignment horizontal="left" wrapText="1"/>
    </xf>
    <xf numFmtId="0" fontId="44" fillId="29" borderId="16" xfId="0" applyFont="1" applyFill="1" applyBorder="1" applyAlignment="1">
      <alignment horizontal="left" wrapText="1"/>
    </xf>
    <xf numFmtId="0" fontId="54" fillId="0" borderId="0" xfId="0" applyFont="1" applyAlignment="1">
      <alignment horizontal="left"/>
    </xf>
    <xf numFmtId="0" fontId="43" fillId="0" borderId="0" xfId="0" applyFont="1" applyAlignment="1">
      <alignment horizontal="left"/>
    </xf>
    <xf numFmtId="0" fontId="57" fillId="0" borderId="0" xfId="0" applyFont="1"/>
    <xf numFmtId="0" fontId="50" fillId="28" borderId="8" xfId="1" applyFont="1" applyFill="1" applyBorder="1" applyAlignment="1">
      <alignment horizontal="center" wrapText="1"/>
    </xf>
    <xf numFmtId="1" fontId="34" fillId="0" borderId="8" xfId="1" applyNumberFormat="1" applyFont="1" applyBorder="1" applyAlignment="1">
      <alignment horizontal="center"/>
    </xf>
    <xf numFmtId="1" fontId="34" fillId="28" borderId="8" xfId="1" applyNumberFormat="1" applyFont="1" applyFill="1" applyBorder="1" applyAlignment="1">
      <alignment horizontal="center"/>
    </xf>
    <xf numFmtId="165" fontId="34" fillId="28" borderId="8" xfId="3" applyNumberFormat="1" applyFont="1" applyFill="1" applyBorder="1" applyAlignment="1">
      <alignment horizontal="right"/>
    </xf>
    <xf numFmtId="165" fontId="34" fillId="29" borderId="8" xfId="3" applyNumberFormat="1" applyFont="1" applyFill="1" applyBorder="1" applyAlignment="1">
      <alignment horizontal="right"/>
    </xf>
    <xf numFmtId="1" fontId="56" fillId="29" borderId="15" xfId="1" applyNumberFormat="1" applyFont="1" applyFill="1" applyBorder="1" applyAlignment="1">
      <alignment horizontal="center"/>
    </xf>
    <xf numFmtId="0" fontId="1" fillId="0" borderId="0" xfId="0" applyFont="1" applyAlignment="1">
      <alignment wrapText="1"/>
    </xf>
    <xf numFmtId="42" fontId="34" fillId="0" borderId="8" xfId="1" applyNumberFormat="1" applyFont="1" applyBorder="1" applyAlignment="1">
      <alignment horizontal="right"/>
    </xf>
    <xf numFmtId="42" fontId="34" fillId="0" borderId="8" xfId="840" applyNumberFormat="1" applyFont="1" applyBorder="1" applyAlignment="1">
      <alignment horizontal="right"/>
    </xf>
    <xf numFmtId="0" fontId="34" fillId="0" borderId="8" xfId="1" applyFont="1" applyBorder="1" applyAlignment="1">
      <alignment horizontal="center"/>
    </xf>
    <xf numFmtId="0" fontId="61" fillId="28" borderId="15" xfId="0" applyFont="1" applyFill="1" applyBorder="1"/>
    <xf numFmtId="0" fontId="47" fillId="28" borderId="15" xfId="0" applyFont="1" applyFill="1" applyBorder="1" applyAlignment="1">
      <alignment horizontal="center"/>
    </xf>
    <xf numFmtId="0" fontId="46" fillId="0" borderId="14" xfId="0" applyFont="1" applyBorder="1" applyAlignment="1">
      <alignment horizontal="center" wrapText="1"/>
    </xf>
    <xf numFmtId="0" fontId="46" fillId="0" borderId="15" xfId="0" applyFont="1" applyBorder="1" applyAlignment="1">
      <alignment horizontal="center" wrapText="1"/>
    </xf>
    <xf numFmtId="0" fontId="44" fillId="27" borderId="14" xfId="0" applyFont="1" applyFill="1" applyBorder="1" applyAlignment="1">
      <alignment horizontal="center" wrapText="1"/>
    </xf>
    <xf numFmtId="0" fontId="44" fillId="27" borderId="15" xfId="0" applyFont="1" applyFill="1" applyBorder="1" applyAlignment="1">
      <alignment horizontal="center" wrapText="1"/>
    </xf>
    <xf numFmtId="0" fontId="46" fillId="27" borderId="14" xfId="0" applyFont="1" applyFill="1" applyBorder="1" applyAlignment="1">
      <alignment horizontal="center" wrapText="1"/>
    </xf>
    <xf numFmtId="0" fontId="46" fillId="27" borderId="15" xfId="0" applyFont="1" applyFill="1" applyBorder="1" applyAlignment="1">
      <alignment horizontal="center" wrapText="1"/>
    </xf>
    <xf numFmtId="0" fontId="1" fillId="0" borderId="0" xfId="0" applyFont="1" applyAlignment="1">
      <alignment horizontal="left"/>
    </xf>
    <xf numFmtId="0" fontId="51" fillId="0" borderId="0" xfId="0" applyFont="1" applyAlignment="1">
      <alignment horizontal="left" wrapText="1"/>
    </xf>
    <xf numFmtId="0" fontId="44" fillId="0" borderId="14" xfId="0" applyFont="1" applyBorder="1" applyAlignment="1">
      <alignment horizontal="center" wrapText="1"/>
    </xf>
    <xf numFmtId="0" fontId="44" fillId="0" borderId="15" xfId="0" applyFont="1" applyBorder="1" applyAlignment="1">
      <alignment horizontal="center" wrapText="1"/>
    </xf>
    <xf numFmtId="0" fontId="42" fillId="0" borderId="0" xfId="0" applyFont="1" applyAlignment="1">
      <alignment horizontal="left" wrapText="1"/>
    </xf>
    <xf numFmtId="0" fontId="48" fillId="0" borderId="8" xfId="0" quotePrefix="1" applyFont="1" applyBorder="1" applyAlignment="1">
      <alignment horizontal="left" wrapText="1"/>
    </xf>
    <xf numFmtId="0" fontId="48" fillId="0" borderId="8" xfId="0" applyFont="1" applyBorder="1" applyAlignment="1">
      <alignment horizontal="left" wrapText="1"/>
    </xf>
    <xf numFmtId="0" fontId="4" fillId="0" borderId="5" xfId="0" applyFont="1" applyBorder="1" applyAlignment="1">
      <alignment horizontal="center"/>
    </xf>
    <xf numFmtId="0" fontId="48" fillId="0" borderId="8" xfId="0" applyFont="1" applyBorder="1" applyAlignment="1">
      <alignment horizontal="left"/>
    </xf>
    <xf numFmtId="0" fontId="61" fillId="28" borderId="8" xfId="0" applyFont="1" applyFill="1" applyBorder="1" applyAlignment="1">
      <alignment horizontal="left"/>
    </xf>
    <xf numFmtId="0" fontId="48" fillId="0" borderId="8" xfId="0" quotePrefix="1" applyFont="1" applyBorder="1" applyAlignment="1">
      <alignment horizontal="left"/>
    </xf>
    <xf numFmtId="0" fontId="51" fillId="0" borderId="0" xfId="0" applyFont="1" applyAlignment="1">
      <alignment horizontal="left"/>
    </xf>
    <xf numFmtId="0" fontId="52" fillId="0" borderId="13" xfId="0" applyFont="1" applyBorder="1" applyAlignment="1">
      <alignment horizontal="left"/>
    </xf>
    <xf numFmtId="0" fontId="47" fillId="28" borderId="8" xfId="0" applyFont="1" applyFill="1" applyBorder="1" applyAlignment="1">
      <alignment horizontal="left"/>
    </xf>
    <xf numFmtId="0" fontId="2" fillId="0" borderId="1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54" fillId="0" borderId="0" xfId="0" applyFont="1" applyAlignment="1">
      <alignment horizontal="left"/>
    </xf>
    <xf numFmtId="0" fontId="54" fillId="0" borderId="13" xfId="0" applyFont="1" applyBorder="1" applyAlignment="1">
      <alignment horizontal="left"/>
    </xf>
    <xf numFmtId="0" fontId="56" fillId="29" borderId="14" xfId="1" applyFont="1" applyFill="1" applyBorder="1" applyAlignment="1">
      <alignment horizontal="center"/>
    </xf>
    <xf numFmtId="0" fontId="56" fillId="29" borderId="15" xfId="1" applyFont="1" applyFill="1" applyBorder="1" applyAlignment="1">
      <alignment horizontal="center"/>
    </xf>
    <xf numFmtId="37" fontId="34" fillId="28" borderId="14" xfId="1" applyNumberFormat="1" applyFont="1" applyFill="1" applyBorder="1" applyAlignment="1">
      <alignment horizontal="center"/>
    </xf>
    <xf numFmtId="37" fontId="34" fillId="28" borderId="15" xfId="1" applyNumberFormat="1" applyFont="1" applyFill="1" applyBorder="1" applyAlignment="1">
      <alignment horizontal="center"/>
    </xf>
    <xf numFmtId="37" fontId="34" fillId="29" borderId="14" xfId="1" applyNumberFormat="1" applyFont="1" applyFill="1" applyBorder="1" applyAlignment="1">
      <alignment horizontal="center"/>
    </xf>
    <xf numFmtId="37" fontId="34" fillId="29" borderId="15" xfId="1" applyNumberFormat="1" applyFont="1" applyFill="1" applyBorder="1" applyAlignment="1">
      <alignment horizontal="center"/>
    </xf>
    <xf numFmtId="0" fontId="6" fillId="0" borderId="4" xfId="847" applyFont="1" applyBorder="1" applyAlignment="1">
      <alignment horizontal="left"/>
    </xf>
    <xf numFmtId="0" fontId="6" fillId="0" borderId="0" xfId="847" applyFont="1" applyAlignment="1">
      <alignment horizontal="left"/>
    </xf>
    <xf numFmtId="0" fontId="6" fillId="0" borderId="4" xfId="847" applyFont="1" applyBorder="1" applyAlignment="1">
      <alignment horizontal="center"/>
    </xf>
    <xf numFmtId="0" fontId="6" fillId="0" borderId="0" xfId="847" applyFont="1" applyAlignment="1">
      <alignment horizontal="center"/>
    </xf>
    <xf numFmtId="0" fontId="44" fillId="28" borderId="14" xfId="847" applyFont="1" applyFill="1" applyBorder="1" applyAlignment="1">
      <alignment horizontal="center"/>
    </xf>
    <xf numFmtId="0" fontId="44" fillId="28" borderId="2" xfId="847" applyFont="1" applyFill="1" applyBorder="1" applyAlignment="1">
      <alignment horizontal="center"/>
    </xf>
    <xf numFmtId="0" fontId="44" fillId="28" borderId="15" xfId="847" applyFont="1" applyFill="1" applyBorder="1" applyAlignment="1">
      <alignment horizontal="center"/>
    </xf>
    <xf numFmtId="0" fontId="6" fillId="0" borderId="6" xfId="847" applyFont="1" applyBorder="1" applyAlignment="1">
      <alignment horizontal="left"/>
    </xf>
    <xf numFmtId="0" fontId="6" fillId="0" borderId="13" xfId="847" applyFont="1" applyBorder="1" applyAlignment="1">
      <alignment horizontal="left"/>
    </xf>
    <xf numFmtId="0" fontId="52" fillId="0" borderId="0" xfId="0" applyFont="1" applyAlignment="1">
      <alignment horizontal="left" wrapText="1"/>
    </xf>
    <xf numFmtId="0" fontId="36" fillId="0" borderId="13" xfId="0" applyFont="1" applyBorder="1" applyAlignment="1">
      <alignment horizontal="left" wrapText="1"/>
    </xf>
    <xf numFmtId="0" fontId="40" fillId="0" borderId="0" xfId="0" applyFont="1" applyAlignment="1">
      <alignment horizontal="center" wrapText="1"/>
    </xf>
    <xf numFmtId="0" fontId="40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</cellXfs>
  <cellStyles count="851">
    <cellStyle name="20% - Accent1 2" xfId="7" xr:uid="{00000000-0005-0000-0000-000000000000}"/>
    <cellStyle name="20% - Accent1 3" xfId="8" xr:uid="{00000000-0005-0000-0000-000001000000}"/>
    <cellStyle name="20% - Accent2 2" xfId="9" xr:uid="{00000000-0005-0000-0000-000002000000}"/>
    <cellStyle name="20% - Accent2 3" xfId="10" xr:uid="{00000000-0005-0000-0000-000003000000}"/>
    <cellStyle name="20% - Accent3 2" xfId="11" xr:uid="{00000000-0005-0000-0000-000004000000}"/>
    <cellStyle name="20% - Accent3 3" xfId="12" xr:uid="{00000000-0005-0000-0000-000005000000}"/>
    <cellStyle name="20% - Accent4 2" xfId="13" xr:uid="{00000000-0005-0000-0000-000006000000}"/>
    <cellStyle name="20% - Accent4 3" xfId="14" xr:uid="{00000000-0005-0000-0000-000007000000}"/>
    <cellStyle name="20% - Accent5 2" xfId="15" xr:uid="{00000000-0005-0000-0000-000008000000}"/>
    <cellStyle name="20% - Accent5 3" xfId="16" xr:uid="{00000000-0005-0000-0000-000009000000}"/>
    <cellStyle name="20% - Accent6 2" xfId="17" xr:uid="{00000000-0005-0000-0000-00000A000000}"/>
    <cellStyle name="20% - Accent6 3" xfId="18" xr:uid="{00000000-0005-0000-0000-00000B000000}"/>
    <cellStyle name="40% - Accent1 2" xfId="19" xr:uid="{00000000-0005-0000-0000-00000C000000}"/>
    <cellStyle name="40% - Accent1 3" xfId="20" xr:uid="{00000000-0005-0000-0000-00000D000000}"/>
    <cellStyle name="40% - Accent2 2" xfId="21" xr:uid="{00000000-0005-0000-0000-00000E000000}"/>
    <cellStyle name="40% - Accent2 3" xfId="22" xr:uid="{00000000-0005-0000-0000-00000F000000}"/>
    <cellStyle name="40% - Accent3 2" xfId="23" xr:uid="{00000000-0005-0000-0000-000010000000}"/>
    <cellStyle name="40% - Accent3 3" xfId="24" xr:uid="{00000000-0005-0000-0000-000011000000}"/>
    <cellStyle name="40% - Accent4 2" xfId="25" xr:uid="{00000000-0005-0000-0000-000012000000}"/>
    <cellStyle name="40% - Accent4 3" xfId="26" xr:uid="{00000000-0005-0000-0000-000013000000}"/>
    <cellStyle name="40% - Accent5 2" xfId="27" xr:uid="{00000000-0005-0000-0000-000014000000}"/>
    <cellStyle name="40% - Accent5 3" xfId="28" xr:uid="{00000000-0005-0000-0000-000015000000}"/>
    <cellStyle name="40% - Accent6 2" xfId="29" xr:uid="{00000000-0005-0000-0000-000016000000}"/>
    <cellStyle name="40% - Accent6 3" xfId="30" xr:uid="{00000000-0005-0000-0000-000017000000}"/>
    <cellStyle name="Accent1 - 20%" xfId="31" xr:uid="{00000000-0005-0000-0000-000018000000}"/>
    <cellStyle name="Accent1 - 40%" xfId="32" xr:uid="{00000000-0005-0000-0000-000019000000}"/>
    <cellStyle name="Accent1 - 60%" xfId="33" xr:uid="{00000000-0005-0000-0000-00001A000000}"/>
    <cellStyle name="Accent2 - 20%" xfId="34" xr:uid="{00000000-0005-0000-0000-00001B000000}"/>
    <cellStyle name="Accent2 - 40%" xfId="35" xr:uid="{00000000-0005-0000-0000-00001C000000}"/>
    <cellStyle name="Accent2 - 60%" xfId="36" xr:uid="{00000000-0005-0000-0000-00001D000000}"/>
    <cellStyle name="Accent3 - 20%" xfId="37" xr:uid="{00000000-0005-0000-0000-00001E000000}"/>
    <cellStyle name="Accent3 - 40%" xfId="38" xr:uid="{00000000-0005-0000-0000-00001F000000}"/>
    <cellStyle name="Accent3 - 60%" xfId="39" xr:uid="{00000000-0005-0000-0000-000020000000}"/>
    <cellStyle name="Accent4 - 20%" xfId="40" xr:uid="{00000000-0005-0000-0000-000021000000}"/>
    <cellStyle name="Accent4 - 40%" xfId="41" xr:uid="{00000000-0005-0000-0000-000022000000}"/>
    <cellStyle name="Accent4 - 60%" xfId="42" xr:uid="{00000000-0005-0000-0000-000023000000}"/>
    <cellStyle name="Accent5 - 20%" xfId="43" xr:uid="{00000000-0005-0000-0000-000024000000}"/>
    <cellStyle name="Accent5 - 40%" xfId="44" xr:uid="{00000000-0005-0000-0000-000025000000}"/>
    <cellStyle name="Accent5 - 60%" xfId="45" xr:uid="{00000000-0005-0000-0000-000026000000}"/>
    <cellStyle name="Accent6 - 20%" xfId="46" xr:uid="{00000000-0005-0000-0000-000027000000}"/>
    <cellStyle name="Accent6 - 40%" xfId="47" xr:uid="{00000000-0005-0000-0000-000028000000}"/>
    <cellStyle name="Accent6 - 60%" xfId="48" xr:uid="{00000000-0005-0000-0000-000029000000}"/>
    <cellStyle name="Comma" xfId="840" builtinId="3"/>
    <cellStyle name="Comma  - Style1" xfId="49" xr:uid="{00000000-0005-0000-0000-00002B000000}"/>
    <cellStyle name="Comma  - Style2" xfId="50" xr:uid="{00000000-0005-0000-0000-00002C000000}"/>
    <cellStyle name="Comma  - Style3" xfId="51" xr:uid="{00000000-0005-0000-0000-00002D000000}"/>
    <cellStyle name="Comma  - Style4" xfId="52" xr:uid="{00000000-0005-0000-0000-00002E000000}"/>
    <cellStyle name="Comma  - Style5" xfId="53" xr:uid="{00000000-0005-0000-0000-00002F000000}"/>
    <cellStyle name="Comma  - Style6" xfId="54" xr:uid="{00000000-0005-0000-0000-000030000000}"/>
    <cellStyle name="Comma  - Style7" xfId="55" xr:uid="{00000000-0005-0000-0000-000031000000}"/>
    <cellStyle name="Comma  - Style8" xfId="56" xr:uid="{00000000-0005-0000-0000-000032000000}"/>
    <cellStyle name="Comma - Full" xfId="57" xr:uid="{00000000-0005-0000-0000-000033000000}"/>
    <cellStyle name="Comma - Full 2" xfId="58" xr:uid="{00000000-0005-0000-0000-000034000000}"/>
    <cellStyle name="Comma - Full 3" xfId="59" xr:uid="{00000000-0005-0000-0000-000035000000}"/>
    <cellStyle name="Comma - Full 4" xfId="60" xr:uid="{00000000-0005-0000-0000-000036000000}"/>
    <cellStyle name="Comma - Full 5" xfId="61" xr:uid="{00000000-0005-0000-0000-000037000000}"/>
    <cellStyle name="Comma - Style1" xfId="62" xr:uid="{00000000-0005-0000-0000-000038000000}"/>
    <cellStyle name="Comma - Style2" xfId="63" xr:uid="{00000000-0005-0000-0000-000039000000}"/>
    <cellStyle name="Comma - Style3" xfId="64" xr:uid="{00000000-0005-0000-0000-00003A000000}"/>
    <cellStyle name="Comma - Style4" xfId="65" xr:uid="{00000000-0005-0000-0000-00003B000000}"/>
    <cellStyle name="Comma 15" xfId="66" xr:uid="{00000000-0005-0000-0000-00003C000000}"/>
    <cellStyle name="Comma 15 2" xfId="67" xr:uid="{00000000-0005-0000-0000-00003D000000}"/>
    <cellStyle name="Comma 15 3" xfId="68" xr:uid="{00000000-0005-0000-0000-00003E000000}"/>
    <cellStyle name="Comma 2" xfId="69" xr:uid="{00000000-0005-0000-0000-00003F000000}"/>
    <cellStyle name="Comma 2 10" xfId="70" xr:uid="{00000000-0005-0000-0000-000040000000}"/>
    <cellStyle name="Comma 2 10 2" xfId="71" xr:uid="{00000000-0005-0000-0000-000041000000}"/>
    <cellStyle name="Comma 2 10 3" xfId="72" xr:uid="{00000000-0005-0000-0000-000042000000}"/>
    <cellStyle name="Comma 2 11" xfId="73" xr:uid="{00000000-0005-0000-0000-000043000000}"/>
    <cellStyle name="Comma 2 11 2" xfId="74" xr:uid="{00000000-0005-0000-0000-000044000000}"/>
    <cellStyle name="Comma 2 11 3" xfId="75" xr:uid="{00000000-0005-0000-0000-000045000000}"/>
    <cellStyle name="Comma 2 2" xfId="76" xr:uid="{00000000-0005-0000-0000-000046000000}"/>
    <cellStyle name="Comma 2 2 2" xfId="77" xr:uid="{00000000-0005-0000-0000-000047000000}"/>
    <cellStyle name="Comma 2 2 3" xfId="78" xr:uid="{00000000-0005-0000-0000-000048000000}"/>
    <cellStyle name="Comma 2 3" xfId="79" xr:uid="{00000000-0005-0000-0000-000049000000}"/>
    <cellStyle name="Comma 2 3 2" xfId="80" xr:uid="{00000000-0005-0000-0000-00004A000000}"/>
    <cellStyle name="Comma 2 3 3" xfId="81" xr:uid="{00000000-0005-0000-0000-00004B000000}"/>
    <cellStyle name="Comma 2 4" xfId="82" xr:uid="{00000000-0005-0000-0000-00004C000000}"/>
    <cellStyle name="Comma 2 4 2" xfId="83" xr:uid="{00000000-0005-0000-0000-00004D000000}"/>
    <cellStyle name="Comma 2 4 3" xfId="84" xr:uid="{00000000-0005-0000-0000-00004E000000}"/>
    <cellStyle name="Comma 2 5" xfId="85" xr:uid="{00000000-0005-0000-0000-00004F000000}"/>
    <cellStyle name="Comma 2 5 2" xfId="86" xr:uid="{00000000-0005-0000-0000-000050000000}"/>
    <cellStyle name="Comma 2 5 3" xfId="87" xr:uid="{00000000-0005-0000-0000-000051000000}"/>
    <cellStyle name="Comma 2 6" xfId="88" xr:uid="{00000000-0005-0000-0000-000052000000}"/>
    <cellStyle name="Comma 2 6 2" xfId="89" xr:uid="{00000000-0005-0000-0000-000053000000}"/>
    <cellStyle name="Comma 2 6 3" xfId="90" xr:uid="{00000000-0005-0000-0000-000054000000}"/>
    <cellStyle name="Comma 2 7" xfId="91" xr:uid="{00000000-0005-0000-0000-000055000000}"/>
    <cellStyle name="Comma 2 7 2" xfId="92" xr:uid="{00000000-0005-0000-0000-000056000000}"/>
    <cellStyle name="Comma 2 7 3" xfId="93" xr:uid="{00000000-0005-0000-0000-000057000000}"/>
    <cellStyle name="Comma 2 8" xfId="94" xr:uid="{00000000-0005-0000-0000-000058000000}"/>
    <cellStyle name="Comma 2 8 2" xfId="95" xr:uid="{00000000-0005-0000-0000-000059000000}"/>
    <cellStyle name="Comma 2 8 3" xfId="96" xr:uid="{00000000-0005-0000-0000-00005A000000}"/>
    <cellStyle name="Comma 2 9" xfId="97" xr:uid="{00000000-0005-0000-0000-00005B000000}"/>
    <cellStyle name="Comma 2 9 2" xfId="98" xr:uid="{00000000-0005-0000-0000-00005C000000}"/>
    <cellStyle name="Comma 2 9 3" xfId="99" xr:uid="{00000000-0005-0000-0000-00005D000000}"/>
    <cellStyle name="Comma 3" xfId="100" xr:uid="{00000000-0005-0000-0000-00005E000000}"/>
    <cellStyle name="Comma 3 2" xfId="850" xr:uid="{322F3B55-6319-447C-8B6E-CFB66587F5B8}"/>
    <cellStyle name="Comma 4" xfId="4" xr:uid="{00000000-0005-0000-0000-00005F000000}"/>
    <cellStyle name="Comma 5" xfId="836" xr:uid="{00000000-0005-0000-0000-000060000000}"/>
    <cellStyle name="Comma 6" xfId="839" xr:uid="{00000000-0005-0000-0000-000061000000}"/>
    <cellStyle name="Comma 7" xfId="842" xr:uid="{00000000-0005-0000-0000-000062000000}"/>
    <cellStyle name="Comma0" xfId="101" xr:uid="{00000000-0005-0000-0000-000063000000}"/>
    <cellStyle name="Curre - Style5" xfId="102" xr:uid="{00000000-0005-0000-0000-000064000000}"/>
    <cellStyle name="Curre - Style6" xfId="103" xr:uid="{00000000-0005-0000-0000-000065000000}"/>
    <cellStyle name="Curre - Style7" xfId="104" xr:uid="{00000000-0005-0000-0000-000066000000}"/>
    <cellStyle name="Curre - Style8" xfId="105" xr:uid="{00000000-0005-0000-0000-000067000000}"/>
    <cellStyle name="Currency" xfId="3" builtinId="4"/>
    <cellStyle name="Currency - Full" xfId="106" xr:uid="{00000000-0005-0000-0000-000069000000}"/>
    <cellStyle name="Currency - Full 2" xfId="107" xr:uid="{00000000-0005-0000-0000-00006A000000}"/>
    <cellStyle name="Currency - Full 3" xfId="108" xr:uid="{00000000-0005-0000-0000-00006B000000}"/>
    <cellStyle name="Currency - Full 4" xfId="109" xr:uid="{00000000-0005-0000-0000-00006C000000}"/>
    <cellStyle name="Currency - Full 5" xfId="110" xr:uid="{00000000-0005-0000-0000-00006D000000}"/>
    <cellStyle name="Currency 10" xfId="111" xr:uid="{00000000-0005-0000-0000-00006E000000}"/>
    <cellStyle name="Currency 10 2" xfId="112" xr:uid="{00000000-0005-0000-0000-00006F000000}"/>
    <cellStyle name="Currency 10 3" xfId="113" xr:uid="{00000000-0005-0000-0000-000070000000}"/>
    <cellStyle name="Currency 16" xfId="114" xr:uid="{00000000-0005-0000-0000-000071000000}"/>
    <cellStyle name="Currency 16 2" xfId="115" xr:uid="{00000000-0005-0000-0000-000072000000}"/>
    <cellStyle name="Currency 16 3" xfId="116" xr:uid="{00000000-0005-0000-0000-000073000000}"/>
    <cellStyle name="Currency 17" xfId="117" xr:uid="{00000000-0005-0000-0000-000074000000}"/>
    <cellStyle name="Currency 17 2" xfId="118" xr:uid="{00000000-0005-0000-0000-000075000000}"/>
    <cellStyle name="Currency 17 3" xfId="119" xr:uid="{00000000-0005-0000-0000-000076000000}"/>
    <cellStyle name="Currency 18" xfId="120" xr:uid="{00000000-0005-0000-0000-000077000000}"/>
    <cellStyle name="Currency 18 2" xfId="121" xr:uid="{00000000-0005-0000-0000-000078000000}"/>
    <cellStyle name="Currency 18 3" xfId="122" xr:uid="{00000000-0005-0000-0000-000079000000}"/>
    <cellStyle name="Currency 19" xfId="123" xr:uid="{00000000-0005-0000-0000-00007A000000}"/>
    <cellStyle name="Currency 19 2" xfId="124" xr:uid="{00000000-0005-0000-0000-00007B000000}"/>
    <cellStyle name="Currency 19 3" xfId="125" xr:uid="{00000000-0005-0000-0000-00007C000000}"/>
    <cellStyle name="Currency 2" xfId="126" xr:uid="{00000000-0005-0000-0000-00007D000000}"/>
    <cellStyle name="Currency 2 10" xfId="127" xr:uid="{00000000-0005-0000-0000-00007E000000}"/>
    <cellStyle name="Currency 2 10 2" xfId="128" xr:uid="{00000000-0005-0000-0000-00007F000000}"/>
    <cellStyle name="Currency 2 10 3" xfId="129" xr:uid="{00000000-0005-0000-0000-000080000000}"/>
    <cellStyle name="Currency 2 11" xfId="130" xr:uid="{00000000-0005-0000-0000-000081000000}"/>
    <cellStyle name="Currency 2 11 2" xfId="131" xr:uid="{00000000-0005-0000-0000-000082000000}"/>
    <cellStyle name="Currency 2 11 3" xfId="132" xr:uid="{00000000-0005-0000-0000-000083000000}"/>
    <cellStyle name="Currency 2 12" xfId="133" xr:uid="{00000000-0005-0000-0000-000084000000}"/>
    <cellStyle name="Currency 2 12 2" xfId="134" xr:uid="{00000000-0005-0000-0000-000085000000}"/>
    <cellStyle name="Currency 2 12 3" xfId="135" xr:uid="{00000000-0005-0000-0000-000086000000}"/>
    <cellStyle name="Currency 2 13" xfId="136" xr:uid="{00000000-0005-0000-0000-000087000000}"/>
    <cellStyle name="Currency 2 13 2" xfId="137" xr:uid="{00000000-0005-0000-0000-000088000000}"/>
    <cellStyle name="Currency 2 13 3" xfId="138" xr:uid="{00000000-0005-0000-0000-000089000000}"/>
    <cellStyle name="Currency 2 14" xfId="139" xr:uid="{00000000-0005-0000-0000-00008A000000}"/>
    <cellStyle name="Currency 2 14 2" xfId="140" xr:uid="{00000000-0005-0000-0000-00008B000000}"/>
    <cellStyle name="Currency 2 14 3" xfId="141" xr:uid="{00000000-0005-0000-0000-00008C000000}"/>
    <cellStyle name="Currency 2 15" xfId="142" xr:uid="{00000000-0005-0000-0000-00008D000000}"/>
    <cellStyle name="Currency 2 16" xfId="143" xr:uid="{00000000-0005-0000-0000-00008E000000}"/>
    <cellStyle name="Currency 2 2" xfId="144" xr:uid="{00000000-0005-0000-0000-00008F000000}"/>
    <cellStyle name="Currency 2 2 2" xfId="145" xr:uid="{00000000-0005-0000-0000-000090000000}"/>
    <cellStyle name="Currency 2 2 3" xfId="146" xr:uid="{00000000-0005-0000-0000-000091000000}"/>
    <cellStyle name="Currency 2 3" xfId="147" xr:uid="{00000000-0005-0000-0000-000092000000}"/>
    <cellStyle name="Currency 2 3 2" xfId="148" xr:uid="{00000000-0005-0000-0000-000093000000}"/>
    <cellStyle name="Currency 2 3 3" xfId="149" xr:uid="{00000000-0005-0000-0000-000094000000}"/>
    <cellStyle name="Currency 2 4" xfId="150" xr:uid="{00000000-0005-0000-0000-000095000000}"/>
    <cellStyle name="Currency 2 4 2" xfId="151" xr:uid="{00000000-0005-0000-0000-000096000000}"/>
    <cellStyle name="Currency 2 4 3" xfId="152" xr:uid="{00000000-0005-0000-0000-000097000000}"/>
    <cellStyle name="Currency 2 5" xfId="153" xr:uid="{00000000-0005-0000-0000-000098000000}"/>
    <cellStyle name="Currency 2 5 2" xfId="154" xr:uid="{00000000-0005-0000-0000-000099000000}"/>
    <cellStyle name="Currency 2 5 3" xfId="155" xr:uid="{00000000-0005-0000-0000-00009A000000}"/>
    <cellStyle name="Currency 2 6" xfId="156" xr:uid="{00000000-0005-0000-0000-00009B000000}"/>
    <cellStyle name="Currency 2 6 2" xfId="157" xr:uid="{00000000-0005-0000-0000-00009C000000}"/>
    <cellStyle name="Currency 2 6 3" xfId="158" xr:uid="{00000000-0005-0000-0000-00009D000000}"/>
    <cellStyle name="Currency 2 7" xfId="159" xr:uid="{00000000-0005-0000-0000-00009E000000}"/>
    <cellStyle name="Currency 2 7 2" xfId="160" xr:uid="{00000000-0005-0000-0000-00009F000000}"/>
    <cellStyle name="Currency 2 7 3" xfId="161" xr:uid="{00000000-0005-0000-0000-0000A0000000}"/>
    <cellStyle name="Currency 2 8" xfId="162" xr:uid="{00000000-0005-0000-0000-0000A1000000}"/>
    <cellStyle name="Currency 2 8 2" xfId="163" xr:uid="{00000000-0005-0000-0000-0000A2000000}"/>
    <cellStyle name="Currency 2 8 3" xfId="164" xr:uid="{00000000-0005-0000-0000-0000A3000000}"/>
    <cellStyle name="Currency 2 9" xfId="165" xr:uid="{00000000-0005-0000-0000-0000A4000000}"/>
    <cellStyle name="Currency 2 9 2" xfId="166" xr:uid="{00000000-0005-0000-0000-0000A5000000}"/>
    <cellStyle name="Currency 2 9 3" xfId="167" xr:uid="{00000000-0005-0000-0000-0000A6000000}"/>
    <cellStyle name="Currency 20" xfId="168" xr:uid="{00000000-0005-0000-0000-0000A7000000}"/>
    <cellStyle name="Currency 20 2" xfId="169" xr:uid="{00000000-0005-0000-0000-0000A8000000}"/>
    <cellStyle name="Currency 20 3" xfId="170" xr:uid="{00000000-0005-0000-0000-0000A9000000}"/>
    <cellStyle name="Currency 21" xfId="171" xr:uid="{00000000-0005-0000-0000-0000AA000000}"/>
    <cellStyle name="Currency 21 2" xfId="172" xr:uid="{00000000-0005-0000-0000-0000AB000000}"/>
    <cellStyle name="Currency 21 3" xfId="173" xr:uid="{00000000-0005-0000-0000-0000AC000000}"/>
    <cellStyle name="Currency 23" xfId="174" xr:uid="{00000000-0005-0000-0000-0000AD000000}"/>
    <cellStyle name="Currency 23 2" xfId="175" xr:uid="{00000000-0005-0000-0000-0000AE000000}"/>
    <cellStyle name="Currency 23 3" xfId="176" xr:uid="{00000000-0005-0000-0000-0000AF000000}"/>
    <cellStyle name="Currency 24" xfId="177" xr:uid="{00000000-0005-0000-0000-0000B0000000}"/>
    <cellStyle name="Currency 24 2" xfId="178" xr:uid="{00000000-0005-0000-0000-0000B1000000}"/>
    <cellStyle name="Currency 24 3" xfId="179" xr:uid="{00000000-0005-0000-0000-0000B2000000}"/>
    <cellStyle name="Currency 25" xfId="180" xr:uid="{00000000-0005-0000-0000-0000B3000000}"/>
    <cellStyle name="Currency 25 2" xfId="181" xr:uid="{00000000-0005-0000-0000-0000B4000000}"/>
    <cellStyle name="Currency 25 3" xfId="182" xr:uid="{00000000-0005-0000-0000-0000B5000000}"/>
    <cellStyle name="Currency 26" xfId="183" xr:uid="{00000000-0005-0000-0000-0000B6000000}"/>
    <cellStyle name="Currency 26 2" xfId="184" xr:uid="{00000000-0005-0000-0000-0000B7000000}"/>
    <cellStyle name="Currency 26 3" xfId="185" xr:uid="{00000000-0005-0000-0000-0000B8000000}"/>
    <cellStyle name="Currency 27" xfId="186" xr:uid="{00000000-0005-0000-0000-0000B9000000}"/>
    <cellStyle name="Currency 27 2" xfId="187" xr:uid="{00000000-0005-0000-0000-0000BA000000}"/>
    <cellStyle name="Currency 27 3" xfId="188" xr:uid="{00000000-0005-0000-0000-0000BB000000}"/>
    <cellStyle name="Currency 28" xfId="189" xr:uid="{00000000-0005-0000-0000-0000BC000000}"/>
    <cellStyle name="Currency 28 2" xfId="190" xr:uid="{00000000-0005-0000-0000-0000BD000000}"/>
    <cellStyle name="Currency 28 3" xfId="191" xr:uid="{00000000-0005-0000-0000-0000BE000000}"/>
    <cellStyle name="Currency 29" xfId="192" xr:uid="{00000000-0005-0000-0000-0000BF000000}"/>
    <cellStyle name="Currency 29 2" xfId="193" xr:uid="{00000000-0005-0000-0000-0000C0000000}"/>
    <cellStyle name="Currency 29 3" xfId="194" xr:uid="{00000000-0005-0000-0000-0000C1000000}"/>
    <cellStyle name="Currency 3" xfId="195" xr:uid="{00000000-0005-0000-0000-0000C2000000}"/>
    <cellStyle name="Currency 3 2" xfId="196" xr:uid="{00000000-0005-0000-0000-0000C3000000}"/>
    <cellStyle name="Currency 3 3" xfId="848" xr:uid="{0E96DF8C-206F-43CB-9488-3C32840D6318}"/>
    <cellStyle name="Currency 30" xfId="197" xr:uid="{00000000-0005-0000-0000-0000C4000000}"/>
    <cellStyle name="Currency 30 2" xfId="198" xr:uid="{00000000-0005-0000-0000-0000C5000000}"/>
    <cellStyle name="Currency 30 3" xfId="199" xr:uid="{00000000-0005-0000-0000-0000C6000000}"/>
    <cellStyle name="Currency 31" xfId="200" xr:uid="{00000000-0005-0000-0000-0000C7000000}"/>
    <cellStyle name="Currency 31 2" xfId="201" xr:uid="{00000000-0005-0000-0000-0000C8000000}"/>
    <cellStyle name="Currency 31 3" xfId="202" xr:uid="{00000000-0005-0000-0000-0000C9000000}"/>
    <cellStyle name="Currency 32" xfId="203" xr:uid="{00000000-0005-0000-0000-0000CA000000}"/>
    <cellStyle name="Currency 32 2" xfId="204" xr:uid="{00000000-0005-0000-0000-0000CB000000}"/>
    <cellStyle name="Currency 32 3" xfId="205" xr:uid="{00000000-0005-0000-0000-0000CC000000}"/>
    <cellStyle name="Currency 33" xfId="206" xr:uid="{00000000-0005-0000-0000-0000CD000000}"/>
    <cellStyle name="Currency 33 2" xfId="207" xr:uid="{00000000-0005-0000-0000-0000CE000000}"/>
    <cellStyle name="Currency 33 3" xfId="208" xr:uid="{00000000-0005-0000-0000-0000CF000000}"/>
    <cellStyle name="Currency 34" xfId="209" xr:uid="{00000000-0005-0000-0000-0000D0000000}"/>
    <cellStyle name="Currency 34 2" xfId="210" xr:uid="{00000000-0005-0000-0000-0000D1000000}"/>
    <cellStyle name="Currency 34 3" xfId="211" xr:uid="{00000000-0005-0000-0000-0000D2000000}"/>
    <cellStyle name="Currency 35" xfId="212" xr:uid="{00000000-0005-0000-0000-0000D3000000}"/>
    <cellStyle name="Currency 35 2" xfId="213" xr:uid="{00000000-0005-0000-0000-0000D4000000}"/>
    <cellStyle name="Currency 35 3" xfId="214" xr:uid="{00000000-0005-0000-0000-0000D5000000}"/>
    <cellStyle name="Currency 36" xfId="215" xr:uid="{00000000-0005-0000-0000-0000D6000000}"/>
    <cellStyle name="Currency 36 2" xfId="216" xr:uid="{00000000-0005-0000-0000-0000D7000000}"/>
    <cellStyle name="Currency 36 3" xfId="217" xr:uid="{00000000-0005-0000-0000-0000D8000000}"/>
    <cellStyle name="Currency 37" xfId="218" xr:uid="{00000000-0005-0000-0000-0000D9000000}"/>
    <cellStyle name="Currency 37 2" xfId="219" xr:uid="{00000000-0005-0000-0000-0000DA000000}"/>
    <cellStyle name="Currency 37 3" xfId="220" xr:uid="{00000000-0005-0000-0000-0000DB000000}"/>
    <cellStyle name="Currency 38" xfId="221" xr:uid="{00000000-0005-0000-0000-0000DC000000}"/>
    <cellStyle name="Currency 38 2" xfId="222" xr:uid="{00000000-0005-0000-0000-0000DD000000}"/>
    <cellStyle name="Currency 38 3" xfId="223" xr:uid="{00000000-0005-0000-0000-0000DE000000}"/>
    <cellStyle name="Currency 39" xfId="224" xr:uid="{00000000-0005-0000-0000-0000DF000000}"/>
    <cellStyle name="Currency 39 2" xfId="225" xr:uid="{00000000-0005-0000-0000-0000E0000000}"/>
    <cellStyle name="Currency 39 3" xfId="226" xr:uid="{00000000-0005-0000-0000-0000E1000000}"/>
    <cellStyle name="Currency 4" xfId="227" xr:uid="{00000000-0005-0000-0000-0000E2000000}"/>
    <cellStyle name="Currency 40" xfId="228" xr:uid="{00000000-0005-0000-0000-0000E3000000}"/>
    <cellStyle name="Currency 40 2" xfId="229" xr:uid="{00000000-0005-0000-0000-0000E4000000}"/>
    <cellStyle name="Currency 40 3" xfId="230" xr:uid="{00000000-0005-0000-0000-0000E5000000}"/>
    <cellStyle name="Currency 41" xfId="231" xr:uid="{00000000-0005-0000-0000-0000E6000000}"/>
    <cellStyle name="Currency 41 2" xfId="232" xr:uid="{00000000-0005-0000-0000-0000E7000000}"/>
    <cellStyle name="Currency 41 3" xfId="233" xr:uid="{00000000-0005-0000-0000-0000E8000000}"/>
    <cellStyle name="Currency 42" xfId="234" xr:uid="{00000000-0005-0000-0000-0000E9000000}"/>
    <cellStyle name="Currency 42 2" xfId="235" xr:uid="{00000000-0005-0000-0000-0000EA000000}"/>
    <cellStyle name="Currency 42 3" xfId="236" xr:uid="{00000000-0005-0000-0000-0000EB000000}"/>
    <cellStyle name="Currency 43" xfId="237" xr:uid="{00000000-0005-0000-0000-0000EC000000}"/>
    <cellStyle name="Currency 43 2" xfId="238" xr:uid="{00000000-0005-0000-0000-0000ED000000}"/>
    <cellStyle name="Currency 43 3" xfId="239" xr:uid="{00000000-0005-0000-0000-0000EE000000}"/>
    <cellStyle name="Currency 44" xfId="240" xr:uid="{00000000-0005-0000-0000-0000EF000000}"/>
    <cellStyle name="Currency 44 2" xfId="241" xr:uid="{00000000-0005-0000-0000-0000F0000000}"/>
    <cellStyle name="Currency 44 3" xfId="242" xr:uid="{00000000-0005-0000-0000-0000F1000000}"/>
    <cellStyle name="Currency 45" xfId="243" xr:uid="{00000000-0005-0000-0000-0000F2000000}"/>
    <cellStyle name="Currency 45 2" xfId="244" xr:uid="{00000000-0005-0000-0000-0000F3000000}"/>
    <cellStyle name="Currency 45 3" xfId="245" xr:uid="{00000000-0005-0000-0000-0000F4000000}"/>
    <cellStyle name="Currency 46" xfId="246" xr:uid="{00000000-0005-0000-0000-0000F5000000}"/>
    <cellStyle name="Currency 46 2" xfId="247" xr:uid="{00000000-0005-0000-0000-0000F6000000}"/>
    <cellStyle name="Currency 46 3" xfId="248" xr:uid="{00000000-0005-0000-0000-0000F7000000}"/>
    <cellStyle name="Currency 47" xfId="249" xr:uid="{00000000-0005-0000-0000-0000F8000000}"/>
    <cellStyle name="Currency 47 2" xfId="250" xr:uid="{00000000-0005-0000-0000-0000F9000000}"/>
    <cellStyle name="Currency 47 3" xfId="251" xr:uid="{00000000-0005-0000-0000-0000FA000000}"/>
    <cellStyle name="Currency 48" xfId="252" xr:uid="{00000000-0005-0000-0000-0000FB000000}"/>
    <cellStyle name="Currency 48 2" xfId="253" xr:uid="{00000000-0005-0000-0000-0000FC000000}"/>
    <cellStyle name="Currency 48 3" xfId="254" xr:uid="{00000000-0005-0000-0000-0000FD000000}"/>
    <cellStyle name="Currency 49" xfId="255" xr:uid="{00000000-0005-0000-0000-0000FE000000}"/>
    <cellStyle name="Currency 49 2" xfId="256" xr:uid="{00000000-0005-0000-0000-0000FF000000}"/>
    <cellStyle name="Currency 49 3" xfId="257" xr:uid="{00000000-0005-0000-0000-000000010000}"/>
    <cellStyle name="Currency 5" xfId="258" xr:uid="{00000000-0005-0000-0000-000001010000}"/>
    <cellStyle name="Currency 5 2" xfId="259" xr:uid="{00000000-0005-0000-0000-000002010000}"/>
    <cellStyle name="Currency 5 3" xfId="260" xr:uid="{00000000-0005-0000-0000-000003010000}"/>
    <cellStyle name="Currency 50" xfId="261" xr:uid="{00000000-0005-0000-0000-000004010000}"/>
    <cellStyle name="Currency 50 2" xfId="262" xr:uid="{00000000-0005-0000-0000-000005010000}"/>
    <cellStyle name="Currency 50 3" xfId="263" xr:uid="{00000000-0005-0000-0000-000006010000}"/>
    <cellStyle name="Currency 51" xfId="264" xr:uid="{00000000-0005-0000-0000-000007010000}"/>
    <cellStyle name="Currency 51 2" xfId="265" xr:uid="{00000000-0005-0000-0000-000008010000}"/>
    <cellStyle name="Currency 51 3" xfId="266" xr:uid="{00000000-0005-0000-0000-000009010000}"/>
    <cellStyle name="Currency 52" xfId="267" xr:uid="{00000000-0005-0000-0000-00000A010000}"/>
    <cellStyle name="Currency 52 2" xfId="268" xr:uid="{00000000-0005-0000-0000-00000B010000}"/>
    <cellStyle name="Currency 52 3" xfId="269" xr:uid="{00000000-0005-0000-0000-00000C010000}"/>
    <cellStyle name="Currency 53" xfId="270" xr:uid="{00000000-0005-0000-0000-00000D010000}"/>
    <cellStyle name="Currency 53 2" xfId="271" xr:uid="{00000000-0005-0000-0000-00000E010000}"/>
    <cellStyle name="Currency 53 3" xfId="272" xr:uid="{00000000-0005-0000-0000-00000F010000}"/>
    <cellStyle name="Currency 54" xfId="273" xr:uid="{00000000-0005-0000-0000-000010010000}"/>
    <cellStyle name="Currency 54 2" xfId="274" xr:uid="{00000000-0005-0000-0000-000011010000}"/>
    <cellStyle name="Currency 54 3" xfId="275" xr:uid="{00000000-0005-0000-0000-000012010000}"/>
    <cellStyle name="Currency 55" xfId="276" xr:uid="{00000000-0005-0000-0000-000013010000}"/>
    <cellStyle name="Currency 55 2" xfId="277" xr:uid="{00000000-0005-0000-0000-000014010000}"/>
    <cellStyle name="Currency 55 3" xfId="278" xr:uid="{00000000-0005-0000-0000-000015010000}"/>
    <cellStyle name="Currency 56" xfId="279" xr:uid="{00000000-0005-0000-0000-000016010000}"/>
    <cellStyle name="Currency 56 2" xfId="280" xr:uid="{00000000-0005-0000-0000-000017010000}"/>
    <cellStyle name="Currency 56 3" xfId="281" xr:uid="{00000000-0005-0000-0000-000018010000}"/>
    <cellStyle name="Currency 57" xfId="282" xr:uid="{00000000-0005-0000-0000-000019010000}"/>
    <cellStyle name="Currency 57 2" xfId="283" xr:uid="{00000000-0005-0000-0000-00001A010000}"/>
    <cellStyle name="Currency 57 3" xfId="284" xr:uid="{00000000-0005-0000-0000-00001B010000}"/>
    <cellStyle name="Currency 58" xfId="285" xr:uid="{00000000-0005-0000-0000-00001C010000}"/>
    <cellStyle name="Currency 58 2" xfId="286" xr:uid="{00000000-0005-0000-0000-00001D010000}"/>
    <cellStyle name="Currency 58 3" xfId="287" xr:uid="{00000000-0005-0000-0000-00001E010000}"/>
    <cellStyle name="Currency 59" xfId="288" xr:uid="{00000000-0005-0000-0000-00001F010000}"/>
    <cellStyle name="Currency 59 2" xfId="289" xr:uid="{00000000-0005-0000-0000-000020010000}"/>
    <cellStyle name="Currency 59 3" xfId="290" xr:uid="{00000000-0005-0000-0000-000021010000}"/>
    <cellStyle name="Currency 6" xfId="291" xr:uid="{00000000-0005-0000-0000-000022010000}"/>
    <cellStyle name="Currency 6 2" xfId="292" xr:uid="{00000000-0005-0000-0000-000023010000}"/>
    <cellStyle name="Currency 60" xfId="293" xr:uid="{00000000-0005-0000-0000-000024010000}"/>
    <cellStyle name="Currency 60 2" xfId="294" xr:uid="{00000000-0005-0000-0000-000025010000}"/>
    <cellStyle name="Currency 60 3" xfId="295" xr:uid="{00000000-0005-0000-0000-000026010000}"/>
    <cellStyle name="Currency 61" xfId="296" xr:uid="{00000000-0005-0000-0000-000027010000}"/>
    <cellStyle name="Currency 61 2" xfId="297" xr:uid="{00000000-0005-0000-0000-000028010000}"/>
    <cellStyle name="Currency 61 3" xfId="298" xr:uid="{00000000-0005-0000-0000-000029010000}"/>
    <cellStyle name="Currency 62" xfId="299" xr:uid="{00000000-0005-0000-0000-00002A010000}"/>
    <cellStyle name="Currency 62 2" xfId="300" xr:uid="{00000000-0005-0000-0000-00002B010000}"/>
    <cellStyle name="Currency 62 3" xfId="301" xr:uid="{00000000-0005-0000-0000-00002C010000}"/>
    <cellStyle name="Currency 63" xfId="302" xr:uid="{00000000-0005-0000-0000-00002D010000}"/>
    <cellStyle name="Currency 63 2" xfId="303" xr:uid="{00000000-0005-0000-0000-00002E010000}"/>
    <cellStyle name="Currency 63 3" xfId="304" xr:uid="{00000000-0005-0000-0000-00002F010000}"/>
    <cellStyle name="Currency 64" xfId="305" xr:uid="{00000000-0005-0000-0000-000030010000}"/>
    <cellStyle name="Currency 64 2" xfId="306" xr:uid="{00000000-0005-0000-0000-000031010000}"/>
    <cellStyle name="Currency 64 3" xfId="307" xr:uid="{00000000-0005-0000-0000-000032010000}"/>
    <cellStyle name="Currency 65" xfId="308" xr:uid="{00000000-0005-0000-0000-000033010000}"/>
    <cellStyle name="Currency 65 2" xfId="309" xr:uid="{00000000-0005-0000-0000-000034010000}"/>
    <cellStyle name="Currency 65 3" xfId="310" xr:uid="{00000000-0005-0000-0000-000035010000}"/>
    <cellStyle name="Currency 66" xfId="311" xr:uid="{00000000-0005-0000-0000-000036010000}"/>
    <cellStyle name="Currency 66 2" xfId="312" xr:uid="{00000000-0005-0000-0000-000037010000}"/>
    <cellStyle name="Currency 66 3" xfId="313" xr:uid="{00000000-0005-0000-0000-000038010000}"/>
    <cellStyle name="Currency 67" xfId="314" xr:uid="{00000000-0005-0000-0000-000039010000}"/>
    <cellStyle name="Currency 67 2" xfId="315" xr:uid="{00000000-0005-0000-0000-00003A010000}"/>
    <cellStyle name="Currency 67 3" xfId="316" xr:uid="{00000000-0005-0000-0000-00003B010000}"/>
    <cellStyle name="Currency 68" xfId="317" xr:uid="{00000000-0005-0000-0000-00003C010000}"/>
    <cellStyle name="Currency 68 2" xfId="318" xr:uid="{00000000-0005-0000-0000-00003D010000}"/>
    <cellStyle name="Currency 68 3" xfId="319" xr:uid="{00000000-0005-0000-0000-00003E010000}"/>
    <cellStyle name="Currency 69" xfId="320" xr:uid="{00000000-0005-0000-0000-00003F010000}"/>
    <cellStyle name="Currency 69 2" xfId="321" xr:uid="{00000000-0005-0000-0000-000040010000}"/>
    <cellStyle name="Currency 69 3" xfId="322" xr:uid="{00000000-0005-0000-0000-000041010000}"/>
    <cellStyle name="Currency 7" xfId="323" xr:uid="{00000000-0005-0000-0000-000042010000}"/>
    <cellStyle name="Currency 7 2" xfId="324" xr:uid="{00000000-0005-0000-0000-000043010000}"/>
    <cellStyle name="Currency 70" xfId="325" xr:uid="{00000000-0005-0000-0000-000044010000}"/>
    <cellStyle name="Currency 70 2" xfId="326" xr:uid="{00000000-0005-0000-0000-000045010000}"/>
    <cellStyle name="Currency 70 3" xfId="327" xr:uid="{00000000-0005-0000-0000-000046010000}"/>
    <cellStyle name="Currency 71" xfId="328" xr:uid="{00000000-0005-0000-0000-000047010000}"/>
    <cellStyle name="Currency 71 2" xfId="329" xr:uid="{00000000-0005-0000-0000-000048010000}"/>
    <cellStyle name="Currency 71 3" xfId="330" xr:uid="{00000000-0005-0000-0000-000049010000}"/>
    <cellStyle name="Currency 72" xfId="331" xr:uid="{00000000-0005-0000-0000-00004A010000}"/>
    <cellStyle name="Currency 72 2" xfId="332" xr:uid="{00000000-0005-0000-0000-00004B010000}"/>
    <cellStyle name="Currency 72 3" xfId="333" xr:uid="{00000000-0005-0000-0000-00004C010000}"/>
    <cellStyle name="Currency 73" xfId="334" xr:uid="{00000000-0005-0000-0000-00004D010000}"/>
    <cellStyle name="Currency 73 2" xfId="335" xr:uid="{00000000-0005-0000-0000-00004E010000}"/>
    <cellStyle name="Currency 73 3" xfId="336" xr:uid="{00000000-0005-0000-0000-00004F010000}"/>
    <cellStyle name="Currency 74" xfId="337" xr:uid="{00000000-0005-0000-0000-000050010000}"/>
    <cellStyle name="Currency 74 2" xfId="338" xr:uid="{00000000-0005-0000-0000-000051010000}"/>
    <cellStyle name="Currency 74 3" xfId="339" xr:uid="{00000000-0005-0000-0000-000052010000}"/>
    <cellStyle name="Currency 75" xfId="340" xr:uid="{00000000-0005-0000-0000-000053010000}"/>
    <cellStyle name="Currency 75 2" xfId="341" xr:uid="{00000000-0005-0000-0000-000054010000}"/>
    <cellStyle name="Currency 75 3" xfId="342" xr:uid="{00000000-0005-0000-0000-000055010000}"/>
    <cellStyle name="Currency 76" xfId="343" xr:uid="{00000000-0005-0000-0000-000056010000}"/>
    <cellStyle name="Currency 76 2" xfId="344" xr:uid="{00000000-0005-0000-0000-000057010000}"/>
    <cellStyle name="Currency 76 3" xfId="345" xr:uid="{00000000-0005-0000-0000-000058010000}"/>
    <cellStyle name="Currency 77" xfId="346" xr:uid="{00000000-0005-0000-0000-000059010000}"/>
    <cellStyle name="Currency 77 2" xfId="347" xr:uid="{00000000-0005-0000-0000-00005A010000}"/>
    <cellStyle name="Currency 77 3" xfId="348" xr:uid="{00000000-0005-0000-0000-00005B010000}"/>
    <cellStyle name="Currency 78" xfId="349" xr:uid="{00000000-0005-0000-0000-00005C010000}"/>
    <cellStyle name="Currency 78 2" xfId="350" xr:uid="{00000000-0005-0000-0000-00005D010000}"/>
    <cellStyle name="Currency 78 3" xfId="351" xr:uid="{00000000-0005-0000-0000-00005E010000}"/>
    <cellStyle name="Currency 79" xfId="352" xr:uid="{00000000-0005-0000-0000-00005F010000}"/>
    <cellStyle name="Currency 79 2" xfId="353" xr:uid="{00000000-0005-0000-0000-000060010000}"/>
    <cellStyle name="Currency 79 3" xfId="354" xr:uid="{00000000-0005-0000-0000-000061010000}"/>
    <cellStyle name="Currency 8" xfId="355" xr:uid="{00000000-0005-0000-0000-000062010000}"/>
    <cellStyle name="Currency 80" xfId="356" xr:uid="{00000000-0005-0000-0000-000063010000}"/>
    <cellStyle name="Currency 80 2" xfId="357" xr:uid="{00000000-0005-0000-0000-000064010000}"/>
    <cellStyle name="Currency 80 3" xfId="358" xr:uid="{00000000-0005-0000-0000-000065010000}"/>
    <cellStyle name="Currency 81" xfId="359" xr:uid="{00000000-0005-0000-0000-000066010000}"/>
    <cellStyle name="Currency 81 2" xfId="360" xr:uid="{00000000-0005-0000-0000-000067010000}"/>
    <cellStyle name="Currency 81 3" xfId="361" xr:uid="{00000000-0005-0000-0000-000068010000}"/>
    <cellStyle name="Currency 82" xfId="362" xr:uid="{00000000-0005-0000-0000-000069010000}"/>
    <cellStyle name="Currency 82 2" xfId="363" xr:uid="{00000000-0005-0000-0000-00006A010000}"/>
    <cellStyle name="Currency 82 3" xfId="364" xr:uid="{00000000-0005-0000-0000-00006B010000}"/>
    <cellStyle name="Currency 83" xfId="365" xr:uid="{00000000-0005-0000-0000-00006C010000}"/>
    <cellStyle name="Currency 83 2" xfId="366" xr:uid="{00000000-0005-0000-0000-00006D010000}"/>
    <cellStyle name="Currency 83 3" xfId="367" xr:uid="{00000000-0005-0000-0000-00006E010000}"/>
    <cellStyle name="Currency 84" xfId="368" xr:uid="{00000000-0005-0000-0000-00006F010000}"/>
    <cellStyle name="Currency 84 2" xfId="369" xr:uid="{00000000-0005-0000-0000-000070010000}"/>
    <cellStyle name="Currency 84 3" xfId="370" xr:uid="{00000000-0005-0000-0000-000071010000}"/>
    <cellStyle name="Currency 85" xfId="371" xr:uid="{00000000-0005-0000-0000-000072010000}"/>
    <cellStyle name="Currency 85 2" xfId="372" xr:uid="{00000000-0005-0000-0000-000073010000}"/>
    <cellStyle name="Currency 85 3" xfId="373" xr:uid="{00000000-0005-0000-0000-000074010000}"/>
    <cellStyle name="Currency 86" xfId="374" xr:uid="{00000000-0005-0000-0000-000075010000}"/>
    <cellStyle name="Currency 86 2" xfId="375" xr:uid="{00000000-0005-0000-0000-000076010000}"/>
    <cellStyle name="Currency 86 3" xfId="376" xr:uid="{00000000-0005-0000-0000-000077010000}"/>
    <cellStyle name="Currency 87" xfId="377" xr:uid="{00000000-0005-0000-0000-000078010000}"/>
    <cellStyle name="Currency 87 2" xfId="378" xr:uid="{00000000-0005-0000-0000-000079010000}"/>
    <cellStyle name="Currency 87 3" xfId="379" xr:uid="{00000000-0005-0000-0000-00007A010000}"/>
    <cellStyle name="Currency 88" xfId="380" xr:uid="{00000000-0005-0000-0000-00007B010000}"/>
    <cellStyle name="Currency 88 2" xfId="381" xr:uid="{00000000-0005-0000-0000-00007C010000}"/>
    <cellStyle name="Currency 88 3" xfId="382" xr:uid="{00000000-0005-0000-0000-00007D010000}"/>
    <cellStyle name="Currency 89" xfId="383" xr:uid="{00000000-0005-0000-0000-00007E010000}"/>
    <cellStyle name="Currency 89 2" xfId="384" xr:uid="{00000000-0005-0000-0000-00007F010000}"/>
    <cellStyle name="Currency 89 3" xfId="385" xr:uid="{00000000-0005-0000-0000-000080010000}"/>
    <cellStyle name="Currency 9" xfId="843" xr:uid="{00000000-0005-0000-0000-000081010000}"/>
    <cellStyle name="Currency 90" xfId="386" xr:uid="{00000000-0005-0000-0000-000082010000}"/>
    <cellStyle name="Currency 90 2" xfId="387" xr:uid="{00000000-0005-0000-0000-000083010000}"/>
    <cellStyle name="Currency 90 3" xfId="388" xr:uid="{00000000-0005-0000-0000-000084010000}"/>
    <cellStyle name="Currency 91" xfId="389" xr:uid="{00000000-0005-0000-0000-000085010000}"/>
    <cellStyle name="Currency 91 2" xfId="390" xr:uid="{00000000-0005-0000-0000-000086010000}"/>
    <cellStyle name="Currency 91 3" xfId="391" xr:uid="{00000000-0005-0000-0000-000087010000}"/>
    <cellStyle name="Currency 92" xfId="392" xr:uid="{00000000-0005-0000-0000-000088010000}"/>
    <cellStyle name="Currency 92 2" xfId="393" xr:uid="{00000000-0005-0000-0000-000089010000}"/>
    <cellStyle name="Currency 92 3" xfId="394" xr:uid="{00000000-0005-0000-0000-00008A010000}"/>
    <cellStyle name="Currency0" xfId="395" xr:uid="{00000000-0005-0000-0000-00008B010000}"/>
    <cellStyle name="Date" xfId="396" xr:uid="{00000000-0005-0000-0000-00008C010000}"/>
    <cellStyle name="Day" xfId="397" xr:uid="{00000000-0005-0000-0000-00008D010000}"/>
    <cellStyle name="Day 2" xfId="398" xr:uid="{00000000-0005-0000-0000-00008E010000}"/>
    <cellStyle name="Day 3" xfId="399" xr:uid="{00000000-0005-0000-0000-00008F010000}"/>
    <cellStyle name="Day 4" xfId="400" xr:uid="{00000000-0005-0000-0000-000090010000}"/>
    <cellStyle name="Day 5" xfId="401" xr:uid="{00000000-0005-0000-0000-000091010000}"/>
    <cellStyle name="Dollar 00." xfId="402" xr:uid="{00000000-0005-0000-0000-000092010000}"/>
    <cellStyle name="Dollar 00. 2" xfId="403" xr:uid="{00000000-0005-0000-0000-000093010000}"/>
    <cellStyle name="Dollar 00. 3" xfId="404" xr:uid="{00000000-0005-0000-0000-000094010000}"/>
    <cellStyle name="Emphasis 1" xfId="405" xr:uid="{00000000-0005-0000-0000-000095010000}"/>
    <cellStyle name="Emphasis 2" xfId="406" xr:uid="{00000000-0005-0000-0000-000096010000}"/>
    <cellStyle name="Emphasis 3" xfId="407" xr:uid="{00000000-0005-0000-0000-000097010000}"/>
    <cellStyle name="Fixed" xfId="408" xr:uid="{00000000-0005-0000-0000-000098010000}"/>
    <cellStyle name="General" xfId="409" xr:uid="{00000000-0005-0000-0000-000099010000}"/>
    <cellStyle name="Grey" xfId="410" xr:uid="{00000000-0005-0000-0000-00009A010000}"/>
    <cellStyle name="Grey 2" xfId="411" xr:uid="{00000000-0005-0000-0000-00009B010000}"/>
    <cellStyle name="Grey 3" xfId="412" xr:uid="{00000000-0005-0000-0000-00009C010000}"/>
    <cellStyle name="Header1" xfId="413" xr:uid="{00000000-0005-0000-0000-00009D010000}"/>
    <cellStyle name="Header2" xfId="414" xr:uid="{00000000-0005-0000-0000-00009E010000}"/>
    <cellStyle name="HUD" xfId="415" xr:uid="{00000000-0005-0000-0000-00009F010000}"/>
    <cellStyle name="HUD 2" xfId="416" xr:uid="{00000000-0005-0000-0000-0000A0010000}"/>
    <cellStyle name="HUD 3" xfId="417" xr:uid="{00000000-0005-0000-0000-0000A1010000}"/>
    <cellStyle name="Input [yellow]" xfId="418" xr:uid="{00000000-0005-0000-0000-0000A2010000}"/>
    <cellStyle name="Input [yellow] 2" xfId="419" xr:uid="{00000000-0005-0000-0000-0000A3010000}"/>
    <cellStyle name="Input [yellow] 3" xfId="420" xr:uid="{00000000-0005-0000-0000-0000A4010000}"/>
    <cellStyle name="Jack Number Format" xfId="421" xr:uid="{00000000-0005-0000-0000-0000A5010000}"/>
    <cellStyle name="Month" xfId="422" xr:uid="{00000000-0005-0000-0000-0000A6010000}"/>
    <cellStyle name="Month 2" xfId="423" xr:uid="{00000000-0005-0000-0000-0000A7010000}"/>
    <cellStyle name="Month 3" xfId="424" xr:uid="{00000000-0005-0000-0000-0000A8010000}"/>
    <cellStyle name="Month 4" xfId="425" xr:uid="{00000000-0005-0000-0000-0000A9010000}"/>
    <cellStyle name="Month 5" xfId="426" xr:uid="{00000000-0005-0000-0000-0000AA010000}"/>
    <cellStyle name="NACC" xfId="427" xr:uid="{00000000-0005-0000-0000-0000AB010000}"/>
    <cellStyle name="no dec" xfId="428" xr:uid="{00000000-0005-0000-0000-0000AC010000}"/>
    <cellStyle name="no dec 2" xfId="429" xr:uid="{00000000-0005-0000-0000-0000AD010000}"/>
    <cellStyle name="no dec 3" xfId="430" xr:uid="{00000000-0005-0000-0000-0000AE010000}"/>
    <cellStyle name="Normal" xfId="0" builtinId="0"/>
    <cellStyle name="Normal - Style1" xfId="431" xr:uid="{00000000-0005-0000-0000-0000B0010000}"/>
    <cellStyle name="Normal - Style1 2" xfId="432" xr:uid="{00000000-0005-0000-0000-0000B1010000}"/>
    <cellStyle name="Normal - Style1 3" xfId="433" xr:uid="{00000000-0005-0000-0000-0000B2010000}"/>
    <cellStyle name="Normal - Style1 4" xfId="434" xr:uid="{00000000-0005-0000-0000-0000B3010000}"/>
    <cellStyle name="Normal - Style1 5" xfId="435" xr:uid="{00000000-0005-0000-0000-0000B4010000}"/>
    <cellStyle name="Normal - Style2" xfId="436" xr:uid="{00000000-0005-0000-0000-0000B5010000}"/>
    <cellStyle name="Normal - Style3" xfId="437" xr:uid="{00000000-0005-0000-0000-0000B6010000}"/>
    <cellStyle name="Normal - Style4" xfId="438" xr:uid="{00000000-0005-0000-0000-0000B7010000}"/>
    <cellStyle name="Normal - Style5" xfId="439" xr:uid="{00000000-0005-0000-0000-0000B8010000}"/>
    <cellStyle name="Normal - Style6" xfId="440" xr:uid="{00000000-0005-0000-0000-0000B9010000}"/>
    <cellStyle name="Normal - Style7" xfId="441" xr:uid="{00000000-0005-0000-0000-0000BA010000}"/>
    <cellStyle name="Normal - Style8" xfId="442" xr:uid="{00000000-0005-0000-0000-0000BB010000}"/>
    <cellStyle name="Normal 10" xfId="443" xr:uid="{00000000-0005-0000-0000-0000BC010000}"/>
    <cellStyle name="Normal 10 2" xfId="6" xr:uid="{00000000-0005-0000-0000-0000BD010000}"/>
    <cellStyle name="Normal 10 3" xfId="444" xr:uid="{00000000-0005-0000-0000-0000BE010000}"/>
    <cellStyle name="Normal 11" xfId="445" xr:uid="{00000000-0005-0000-0000-0000BF010000}"/>
    <cellStyle name="Normal 11 2" xfId="446" xr:uid="{00000000-0005-0000-0000-0000C0010000}"/>
    <cellStyle name="Normal 11 3" xfId="447" xr:uid="{00000000-0005-0000-0000-0000C1010000}"/>
    <cellStyle name="Normal 12" xfId="448" xr:uid="{00000000-0005-0000-0000-0000C2010000}"/>
    <cellStyle name="Normal 12 2" xfId="449" xr:uid="{00000000-0005-0000-0000-0000C3010000}"/>
    <cellStyle name="Normal 12 3" xfId="450" xr:uid="{00000000-0005-0000-0000-0000C4010000}"/>
    <cellStyle name="Normal 13" xfId="451" xr:uid="{00000000-0005-0000-0000-0000C5010000}"/>
    <cellStyle name="Normal 13 2" xfId="452" xr:uid="{00000000-0005-0000-0000-0000C6010000}"/>
    <cellStyle name="Normal 13 3" xfId="453" xr:uid="{00000000-0005-0000-0000-0000C7010000}"/>
    <cellStyle name="Normal 14" xfId="454" xr:uid="{00000000-0005-0000-0000-0000C8010000}"/>
    <cellStyle name="Normal 14 2" xfId="455" xr:uid="{00000000-0005-0000-0000-0000C9010000}"/>
    <cellStyle name="Normal 14 3" xfId="456" xr:uid="{00000000-0005-0000-0000-0000CA010000}"/>
    <cellStyle name="Normal 15" xfId="457" xr:uid="{00000000-0005-0000-0000-0000CB010000}"/>
    <cellStyle name="Normal 15 2" xfId="458" xr:uid="{00000000-0005-0000-0000-0000CC010000}"/>
    <cellStyle name="Normal 15 3" xfId="459" xr:uid="{00000000-0005-0000-0000-0000CD010000}"/>
    <cellStyle name="Normal 16" xfId="460" xr:uid="{00000000-0005-0000-0000-0000CE010000}"/>
    <cellStyle name="Normal 16 2" xfId="461" xr:uid="{00000000-0005-0000-0000-0000CF010000}"/>
    <cellStyle name="Normal 16 3" xfId="462" xr:uid="{00000000-0005-0000-0000-0000D0010000}"/>
    <cellStyle name="Normal 18" xfId="463" xr:uid="{00000000-0005-0000-0000-0000D1010000}"/>
    <cellStyle name="Normal 18 2" xfId="464" xr:uid="{00000000-0005-0000-0000-0000D2010000}"/>
    <cellStyle name="Normal 18 3" xfId="465" xr:uid="{00000000-0005-0000-0000-0000D3010000}"/>
    <cellStyle name="Normal 19" xfId="466" xr:uid="{00000000-0005-0000-0000-0000D4010000}"/>
    <cellStyle name="Normal 19 2" xfId="467" xr:uid="{00000000-0005-0000-0000-0000D5010000}"/>
    <cellStyle name="Normal 19 3" xfId="468" xr:uid="{00000000-0005-0000-0000-0000D6010000}"/>
    <cellStyle name="Normal 2" xfId="1" xr:uid="{00000000-0005-0000-0000-0000D7010000}"/>
    <cellStyle name="Normal 2 10" xfId="470" xr:uid="{00000000-0005-0000-0000-0000D8010000}"/>
    <cellStyle name="Normal 2 10 2" xfId="471" xr:uid="{00000000-0005-0000-0000-0000D9010000}"/>
    <cellStyle name="Normal 2 10 3" xfId="472" xr:uid="{00000000-0005-0000-0000-0000DA010000}"/>
    <cellStyle name="Normal 2 11" xfId="473" xr:uid="{00000000-0005-0000-0000-0000DB010000}"/>
    <cellStyle name="Normal 2 11 2" xfId="474" xr:uid="{00000000-0005-0000-0000-0000DC010000}"/>
    <cellStyle name="Normal 2 11 3" xfId="475" xr:uid="{00000000-0005-0000-0000-0000DD010000}"/>
    <cellStyle name="Normal 2 12" xfId="476" xr:uid="{00000000-0005-0000-0000-0000DE010000}"/>
    <cellStyle name="Normal 2 12 2" xfId="477" xr:uid="{00000000-0005-0000-0000-0000DF010000}"/>
    <cellStyle name="Normal 2 12 3" xfId="478" xr:uid="{00000000-0005-0000-0000-0000E0010000}"/>
    <cellStyle name="Normal 2 13" xfId="479" xr:uid="{00000000-0005-0000-0000-0000E1010000}"/>
    <cellStyle name="Normal 2 13 2" xfId="480" xr:uid="{00000000-0005-0000-0000-0000E2010000}"/>
    <cellStyle name="Normal 2 13 3" xfId="481" xr:uid="{00000000-0005-0000-0000-0000E3010000}"/>
    <cellStyle name="Normal 2 14" xfId="482" xr:uid="{00000000-0005-0000-0000-0000E4010000}"/>
    <cellStyle name="Normal 2 14 2" xfId="483" xr:uid="{00000000-0005-0000-0000-0000E5010000}"/>
    <cellStyle name="Normal 2 14 3" xfId="484" xr:uid="{00000000-0005-0000-0000-0000E6010000}"/>
    <cellStyle name="Normal 2 15" xfId="469" xr:uid="{00000000-0005-0000-0000-0000E7010000}"/>
    <cellStyle name="Normal 2 2" xfId="485" xr:uid="{00000000-0005-0000-0000-0000E8010000}"/>
    <cellStyle name="Normal 2 2 2" xfId="486" xr:uid="{00000000-0005-0000-0000-0000E9010000}"/>
    <cellStyle name="Normal 2 2 3" xfId="487" xr:uid="{00000000-0005-0000-0000-0000EA010000}"/>
    <cellStyle name="Normal 2 3" xfId="488" xr:uid="{00000000-0005-0000-0000-0000EB010000}"/>
    <cellStyle name="Normal 2 3 2" xfId="489" xr:uid="{00000000-0005-0000-0000-0000EC010000}"/>
    <cellStyle name="Normal 2 3 3" xfId="490" xr:uid="{00000000-0005-0000-0000-0000ED010000}"/>
    <cellStyle name="Normal 2 4" xfId="491" xr:uid="{00000000-0005-0000-0000-0000EE010000}"/>
    <cellStyle name="Normal 2 4 2" xfId="492" xr:uid="{00000000-0005-0000-0000-0000EF010000}"/>
    <cellStyle name="Normal 2 4 3" xfId="493" xr:uid="{00000000-0005-0000-0000-0000F0010000}"/>
    <cellStyle name="Normal 2 5" xfId="494" xr:uid="{00000000-0005-0000-0000-0000F1010000}"/>
    <cellStyle name="Normal 2 5 2" xfId="495" xr:uid="{00000000-0005-0000-0000-0000F2010000}"/>
    <cellStyle name="Normal 2 5 3" xfId="496" xr:uid="{00000000-0005-0000-0000-0000F3010000}"/>
    <cellStyle name="Normal 2 6" xfId="497" xr:uid="{00000000-0005-0000-0000-0000F4010000}"/>
    <cellStyle name="Normal 2 6 2" xfId="498" xr:uid="{00000000-0005-0000-0000-0000F5010000}"/>
    <cellStyle name="Normal 2 6 3" xfId="499" xr:uid="{00000000-0005-0000-0000-0000F6010000}"/>
    <cellStyle name="Normal 2 7" xfId="500" xr:uid="{00000000-0005-0000-0000-0000F7010000}"/>
    <cellStyle name="Normal 2 7 2" xfId="501" xr:uid="{00000000-0005-0000-0000-0000F8010000}"/>
    <cellStyle name="Normal 2 7 3" xfId="502" xr:uid="{00000000-0005-0000-0000-0000F9010000}"/>
    <cellStyle name="Normal 2 8" xfId="503" xr:uid="{00000000-0005-0000-0000-0000FA010000}"/>
    <cellStyle name="Normal 2 8 2" xfId="504" xr:uid="{00000000-0005-0000-0000-0000FB010000}"/>
    <cellStyle name="Normal 2 8 3" xfId="505" xr:uid="{00000000-0005-0000-0000-0000FC010000}"/>
    <cellStyle name="Normal 2 9" xfId="506" xr:uid="{00000000-0005-0000-0000-0000FD010000}"/>
    <cellStyle name="Normal 2 9 2" xfId="507" xr:uid="{00000000-0005-0000-0000-0000FE010000}"/>
    <cellStyle name="Normal 2 9 3" xfId="508" xr:uid="{00000000-0005-0000-0000-0000FF010000}"/>
    <cellStyle name="Normal 20" xfId="509" xr:uid="{00000000-0005-0000-0000-000000020000}"/>
    <cellStyle name="Normal 20 2" xfId="510" xr:uid="{00000000-0005-0000-0000-000001020000}"/>
    <cellStyle name="Normal 20 3" xfId="511" xr:uid="{00000000-0005-0000-0000-000002020000}"/>
    <cellStyle name="Normal 21" xfId="512" xr:uid="{00000000-0005-0000-0000-000003020000}"/>
    <cellStyle name="Normal 21 2" xfId="513" xr:uid="{00000000-0005-0000-0000-000004020000}"/>
    <cellStyle name="Normal 21 3" xfId="514" xr:uid="{00000000-0005-0000-0000-000005020000}"/>
    <cellStyle name="Normal 22" xfId="515" xr:uid="{00000000-0005-0000-0000-000006020000}"/>
    <cellStyle name="Normal 22 2" xfId="516" xr:uid="{00000000-0005-0000-0000-000007020000}"/>
    <cellStyle name="Normal 22 3" xfId="517" xr:uid="{00000000-0005-0000-0000-000008020000}"/>
    <cellStyle name="Normal 23" xfId="518" xr:uid="{00000000-0005-0000-0000-000009020000}"/>
    <cellStyle name="Normal 23 2" xfId="519" xr:uid="{00000000-0005-0000-0000-00000A020000}"/>
    <cellStyle name="Normal 23 3" xfId="520" xr:uid="{00000000-0005-0000-0000-00000B020000}"/>
    <cellStyle name="Normal 24" xfId="521" xr:uid="{00000000-0005-0000-0000-00000C020000}"/>
    <cellStyle name="Normal 24 2" xfId="522" xr:uid="{00000000-0005-0000-0000-00000D020000}"/>
    <cellStyle name="Normal 24 3" xfId="523" xr:uid="{00000000-0005-0000-0000-00000E020000}"/>
    <cellStyle name="Normal 25" xfId="524" xr:uid="{00000000-0005-0000-0000-00000F020000}"/>
    <cellStyle name="Normal 25 2" xfId="525" xr:uid="{00000000-0005-0000-0000-000010020000}"/>
    <cellStyle name="Normal 25 3" xfId="526" xr:uid="{00000000-0005-0000-0000-000011020000}"/>
    <cellStyle name="Normal 26" xfId="527" xr:uid="{00000000-0005-0000-0000-000012020000}"/>
    <cellStyle name="Normal 26 2" xfId="528" xr:uid="{00000000-0005-0000-0000-000013020000}"/>
    <cellStyle name="Normal 26 3" xfId="529" xr:uid="{00000000-0005-0000-0000-000014020000}"/>
    <cellStyle name="Normal 27" xfId="530" xr:uid="{00000000-0005-0000-0000-000015020000}"/>
    <cellStyle name="Normal 27 2" xfId="531" xr:uid="{00000000-0005-0000-0000-000016020000}"/>
    <cellStyle name="Normal 27 3" xfId="532" xr:uid="{00000000-0005-0000-0000-000017020000}"/>
    <cellStyle name="Normal 28" xfId="533" xr:uid="{00000000-0005-0000-0000-000018020000}"/>
    <cellStyle name="Normal 28 2" xfId="534" xr:uid="{00000000-0005-0000-0000-000019020000}"/>
    <cellStyle name="Normal 28 3" xfId="535" xr:uid="{00000000-0005-0000-0000-00001A020000}"/>
    <cellStyle name="Normal 29" xfId="536" xr:uid="{00000000-0005-0000-0000-00001B020000}"/>
    <cellStyle name="Normal 29 2" xfId="537" xr:uid="{00000000-0005-0000-0000-00001C020000}"/>
    <cellStyle name="Normal 29 3" xfId="538" xr:uid="{00000000-0005-0000-0000-00001D020000}"/>
    <cellStyle name="Normal 3" xfId="539" xr:uid="{00000000-0005-0000-0000-00001E020000}"/>
    <cellStyle name="Normal 3 2" xfId="540" xr:uid="{00000000-0005-0000-0000-00001F020000}"/>
    <cellStyle name="Normal 3 2 2" xfId="541" xr:uid="{00000000-0005-0000-0000-000020020000}"/>
    <cellStyle name="Normal 3 2 3" xfId="542" xr:uid="{00000000-0005-0000-0000-000021020000}"/>
    <cellStyle name="Normal 3 3" xfId="543" xr:uid="{00000000-0005-0000-0000-000022020000}"/>
    <cellStyle name="Normal 3 3 2" xfId="544" xr:uid="{00000000-0005-0000-0000-000023020000}"/>
    <cellStyle name="Normal 3 3 3" xfId="545" xr:uid="{00000000-0005-0000-0000-000024020000}"/>
    <cellStyle name="Normal 3 4" xfId="546" xr:uid="{00000000-0005-0000-0000-000025020000}"/>
    <cellStyle name="Normal 3 4 2" xfId="547" xr:uid="{00000000-0005-0000-0000-000026020000}"/>
    <cellStyle name="Normal 3 4 3" xfId="548" xr:uid="{00000000-0005-0000-0000-000027020000}"/>
    <cellStyle name="Normal 30" xfId="549" xr:uid="{00000000-0005-0000-0000-000028020000}"/>
    <cellStyle name="Normal 30 2" xfId="550" xr:uid="{00000000-0005-0000-0000-000029020000}"/>
    <cellStyle name="Normal 30 3" xfId="551" xr:uid="{00000000-0005-0000-0000-00002A020000}"/>
    <cellStyle name="Normal 31" xfId="552" xr:uid="{00000000-0005-0000-0000-00002B020000}"/>
    <cellStyle name="Normal 31 2" xfId="553" xr:uid="{00000000-0005-0000-0000-00002C020000}"/>
    <cellStyle name="Normal 31 3" xfId="554" xr:uid="{00000000-0005-0000-0000-00002D020000}"/>
    <cellStyle name="Normal 32" xfId="555" xr:uid="{00000000-0005-0000-0000-00002E020000}"/>
    <cellStyle name="Normal 32 2" xfId="556" xr:uid="{00000000-0005-0000-0000-00002F020000}"/>
    <cellStyle name="Normal 32 3" xfId="557" xr:uid="{00000000-0005-0000-0000-000030020000}"/>
    <cellStyle name="Normal 33" xfId="558" xr:uid="{00000000-0005-0000-0000-000031020000}"/>
    <cellStyle name="Normal 33 2" xfId="559" xr:uid="{00000000-0005-0000-0000-000032020000}"/>
    <cellStyle name="Normal 33 3" xfId="560" xr:uid="{00000000-0005-0000-0000-000033020000}"/>
    <cellStyle name="Normal 34" xfId="561" xr:uid="{00000000-0005-0000-0000-000034020000}"/>
    <cellStyle name="Normal 34 2" xfId="562" xr:uid="{00000000-0005-0000-0000-000035020000}"/>
    <cellStyle name="Normal 34 3" xfId="563" xr:uid="{00000000-0005-0000-0000-000036020000}"/>
    <cellStyle name="Normal 35" xfId="564" xr:uid="{00000000-0005-0000-0000-000037020000}"/>
    <cellStyle name="Normal 35 2" xfId="565" xr:uid="{00000000-0005-0000-0000-000038020000}"/>
    <cellStyle name="Normal 35 3" xfId="566" xr:uid="{00000000-0005-0000-0000-000039020000}"/>
    <cellStyle name="Normal 36" xfId="567" xr:uid="{00000000-0005-0000-0000-00003A020000}"/>
    <cellStyle name="Normal 36 2" xfId="568" xr:uid="{00000000-0005-0000-0000-00003B020000}"/>
    <cellStyle name="Normal 36 3" xfId="569" xr:uid="{00000000-0005-0000-0000-00003C020000}"/>
    <cellStyle name="Normal 37" xfId="570" xr:uid="{00000000-0005-0000-0000-00003D020000}"/>
    <cellStyle name="Normal 37 2" xfId="571" xr:uid="{00000000-0005-0000-0000-00003E020000}"/>
    <cellStyle name="Normal 37 3" xfId="572" xr:uid="{00000000-0005-0000-0000-00003F020000}"/>
    <cellStyle name="Normal 38" xfId="573" xr:uid="{00000000-0005-0000-0000-000040020000}"/>
    <cellStyle name="Normal 38 2" xfId="574" xr:uid="{00000000-0005-0000-0000-000041020000}"/>
    <cellStyle name="Normal 38 3" xfId="575" xr:uid="{00000000-0005-0000-0000-000042020000}"/>
    <cellStyle name="Normal 39" xfId="576" xr:uid="{00000000-0005-0000-0000-000043020000}"/>
    <cellStyle name="Normal 39 2" xfId="577" xr:uid="{00000000-0005-0000-0000-000044020000}"/>
    <cellStyle name="Normal 39 3" xfId="578" xr:uid="{00000000-0005-0000-0000-000045020000}"/>
    <cellStyle name="Normal 4" xfId="579" xr:uid="{00000000-0005-0000-0000-000046020000}"/>
    <cellStyle name="Normal 40" xfId="580" xr:uid="{00000000-0005-0000-0000-000047020000}"/>
    <cellStyle name="Normal 40 2" xfId="581" xr:uid="{00000000-0005-0000-0000-000048020000}"/>
    <cellStyle name="Normal 40 3" xfId="582" xr:uid="{00000000-0005-0000-0000-000049020000}"/>
    <cellStyle name="Normal 41" xfId="583" xr:uid="{00000000-0005-0000-0000-00004A020000}"/>
    <cellStyle name="Normal 41 2" xfId="584" xr:uid="{00000000-0005-0000-0000-00004B020000}"/>
    <cellStyle name="Normal 41 3" xfId="585" xr:uid="{00000000-0005-0000-0000-00004C020000}"/>
    <cellStyle name="Normal 42" xfId="586" xr:uid="{00000000-0005-0000-0000-00004D020000}"/>
    <cellStyle name="Normal 42 2" xfId="587" xr:uid="{00000000-0005-0000-0000-00004E020000}"/>
    <cellStyle name="Normal 42 3" xfId="588" xr:uid="{00000000-0005-0000-0000-00004F020000}"/>
    <cellStyle name="Normal 43" xfId="589" xr:uid="{00000000-0005-0000-0000-000050020000}"/>
    <cellStyle name="Normal 43 2" xfId="590" xr:uid="{00000000-0005-0000-0000-000051020000}"/>
    <cellStyle name="Normal 43 3" xfId="591" xr:uid="{00000000-0005-0000-0000-000052020000}"/>
    <cellStyle name="Normal 44" xfId="592" xr:uid="{00000000-0005-0000-0000-000053020000}"/>
    <cellStyle name="Normal 44 2" xfId="593" xr:uid="{00000000-0005-0000-0000-000054020000}"/>
    <cellStyle name="Normal 44 3" xfId="594" xr:uid="{00000000-0005-0000-0000-000055020000}"/>
    <cellStyle name="Normal 45" xfId="595" xr:uid="{00000000-0005-0000-0000-000056020000}"/>
    <cellStyle name="Normal 45 2" xfId="596" xr:uid="{00000000-0005-0000-0000-000057020000}"/>
    <cellStyle name="Normal 45 3" xfId="597" xr:uid="{00000000-0005-0000-0000-000058020000}"/>
    <cellStyle name="Normal 46" xfId="598" xr:uid="{00000000-0005-0000-0000-000059020000}"/>
    <cellStyle name="Normal 46 2" xfId="599" xr:uid="{00000000-0005-0000-0000-00005A020000}"/>
    <cellStyle name="Normal 46 3" xfId="600" xr:uid="{00000000-0005-0000-0000-00005B020000}"/>
    <cellStyle name="Normal 47" xfId="601" xr:uid="{00000000-0005-0000-0000-00005C020000}"/>
    <cellStyle name="Normal 47 2" xfId="602" xr:uid="{00000000-0005-0000-0000-00005D020000}"/>
    <cellStyle name="Normal 47 3" xfId="603" xr:uid="{00000000-0005-0000-0000-00005E020000}"/>
    <cellStyle name="Normal 48" xfId="604" xr:uid="{00000000-0005-0000-0000-00005F020000}"/>
    <cellStyle name="Normal 48 2" xfId="605" xr:uid="{00000000-0005-0000-0000-000060020000}"/>
    <cellStyle name="Normal 48 3" xfId="606" xr:uid="{00000000-0005-0000-0000-000061020000}"/>
    <cellStyle name="Normal 49" xfId="607" xr:uid="{00000000-0005-0000-0000-000062020000}"/>
    <cellStyle name="Normal 49 2" xfId="608" xr:uid="{00000000-0005-0000-0000-000063020000}"/>
    <cellStyle name="Normal 49 3" xfId="609" xr:uid="{00000000-0005-0000-0000-000064020000}"/>
    <cellStyle name="Normal 5" xfId="610" xr:uid="{00000000-0005-0000-0000-000065020000}"/>
    <cellStyle name="Normal 5 2" xfId="611" xr:uid="{00000000-0005-0000-0000-000066020000}"/>
    <cellStyle name="Normal 5 3" xfId="612" xr:uid="{00000000-0005-0000-0000-000067020000}"/>
    <cellStyle name="Normal 5 4" xfId="847" xr:uid="{D00A6C4E-0701-456A-9F03-7DA72D1ADDED}"/>
    <cellStyle name="Normal 50" xfId="613" xr:uid="{00000000-0005-0000-0000-000068020000}"/>
    <cellStyle name="Normal 50 2" xfId="614" xr:uid="{00000000-0005-0000-0000-000069020000}"/>
    <cellStyle name="Normal 50 3" xfId="615" xr:uid="{00000000-0005-0000-0000-00006A020000}"/>
    <cellStyle name="Normal 51" xfId="616" xr:uid="{00000000-0005-0000-0000-00006B020000}"/>
    <cellStyle name="Normal 51 2" xfId="617" xr:uid="{00000000-0005-0000-0000-00006C020000}"/>
    <cellStyle name="Normal 51 3" xfId="618" xr:uid="{00000000-0005-0000-0000-00006D020000}"/>
    <cellStyle name="Normal 52" xfId="619" xr:uid="{00000000-0005-0000-0000-00006E020000}"/>
    <cellStyle name="Normal 52 2" xfId="620" xr:uid="{00000000-0005-0000-0000-00006F020000}"/>
    <cellStyle name="Normal 52 3" xfId="621" xr:uid="{00000000-0005-0000-0000-000070020000}"/>
    <cellStyle name="Normal 53" xfId="622" xr:uid="{00000000-0005-0000-0000-000071020000}"/>
    <cellStyle name="Normal 53 2" xfId="623" xr:uid="{00000000-0005-0000-0000-000072020000}"/>
    <cellStyle name="Normal 53 3" xfId="624" xr:uid="{00000000-0005-0000-0000-000073020000}"/>
    <cellStyle name="Normal 54" xfId="625" xr:uid="{00000000-0005-0000-0000-000074020000}"/>
    <cellStyle name="Normal 54 2" xfId="626" xr:uid="{00000000-0005-0000-0000-000075020000}"/>
    <cellStyle name="Normal 54 3" xfId="627" xr:uid="{00000000-0005-0000-0000-000076020000}"/>
    <cellStyle name="Normal 55" xfId="628" xr:uid="{00000000-0005-0000-0000-000077020000}"/>
    <cellStyle name="Normal 55 2" xfId="629" xr:uid="{00000000-0005-0000-0000-000078020000}"/>
    <cellStyle name="Normal 55 3" xfId="630" xr:uid="{00000000-0005-0000-0000-000079020000}"/>
    <cellStyle name="Normal 56" xfId="631" xr:uid="{00000000-0005-0000-0000-00007A020000}"/>
    <cellStyle name="Normal 56 2" xfId="632" xr:uid="{00000000-0005-0000-0000-00007B020000}"/>
    <cellStyle name="Normal 56 3" xfId="633" xr:uid="{00000000-0005-0000-0000-00007C020000}"/>
    <cellStyle name="Normal 57" xfId="634" xr:uid="{00000000-0005-0000-0000-00007D020000}"/>
    <cellStyle name="Normal 57 2" xfId="635" xr:uid="{00000000-0005-0000-0000-00007E020000}"/>
    <cellStyle name="Normal 57 3" xfId="636" xr:uid="{00000000-0005-0000-0000-00007F020000}"/>
    <cellStyle name="Normal 58" xfId="637" xr:uid="{00000000-0005-0000-0000-000080020000}"/>
    <cellStyle name="Normal 58 2" xfId="638" xr:uid="{00000000-0005-0000-0000-000081020000}"/>
    <cellStyle name="Normal 58 3" xfId="639" xr:uid="{00000000-0005-0000-0000-000082020000}"/>
    <cellStyle name="Normal 59" xfId="640" xr:uid="{00000000-0005-0000-0000-000083020000}"/>
    <cellStyle name="Normal 59 2" xfId="641" xr:uid="{00000000-0005-0000-0000-000084020000}"/>
    <cellStyle name="Normal 59 3" xfId="642" xr:uid="{00000000-0005-0000-0000-000085020000}"/>
    <cellStyle name="Normal 6" xfId="643" xr:uid="{00000000-0005-0000-0000-000086020000}"/>
    <cellStyle name="Normal 60" xfId="644" xr:uid="{00000000-0005-0000-0000-000087020000}"/>
    <cellStyle name="Normal 60 2" xfId="645" xr:uid="{00000000-0005-0000-0000-000088020000}"/>
    <cellStyle name="Normal 60 3" xfId="646" xr:uid="{00000000-0005-0000-0000-000089020000}"/>
    <cellStyle name="Normal 61" xfId="647" xr:uid="{00000000-0005-0000-0000-00008A020000}"/>
    <cellStyle name="Normal 61 2" xfId="648" xr:uid="{00000000-0005-0000-0000-00008B020000}"/>
    <cellStyle name="Normal 61 3" xfId="649" xr:uid="{00000000-0005-0000-0000-00008C020000}"/>
    <cellStyle name="Normal 62" xfId="650" xr:uid="{00000000-0005-0000-0000-00008D020000}"/>
    <cellStyle name="Normal 62 2" xfId="651" xr:uid="{00000000-0005-0000-0000-00008E020000}"/>
    <cellStyle name="Normal 62 3" xfId="652" xr:uid="{00000000-0005-0000-0000-00008F020000}"/>
    <cellStyle name="Normal 63" xfId="653" xr:uid="{00000000-0005-0000-0000-000090020000}"/>
    <cellStyle name="Normal 63 2" xfId="654" xr:uid="{00000000-0005-0000-0000-000091020000}"/>
    <cellStyle name="Normal 63 3" xfId="655" xr:uid="{00000000-0005-0000-0000-000092020000}"/>
    <cellStyle name="Normal 64" xfId="656" xr:uid="{00000000-0005-0000-0000-000093020000}"/>
    <cellStyle name="Normal 64 2" xfId="657" xr:uid="{00000000-0005-0000-0000-000094020000}"/>
    <cellStyle name="Normal 64 3" xfId="658" xr:uid="{00000000-0005-0000-0000-000095020000}"/>
    <cellStyle name="Normal 65" xfId="659" xr:uid="{00000000-0005-0000-0000-000096020000}"/>
    <cellStyle name="Normal 65 2" xfId="660" xr:uid="{00000000-0005-0000-0000-000097020000}"/>
    <cellStyle name="Normal 65 3" xfId="661" xr:uid="{00000000-0005-0000-0000-000098020000}"/>
    <cellStyle name="Normal 66" xfId="662" xr:uid="{00000000-0005-0000-0000-000099020000}"/>
    <cellStyle name="Normal 66 2" xfId="663" xr:uid="{00000000-0005-0000-0000-00009A020000}"/>
    <cellStyle name="Normal 66 3" xfId="664" xr:uid="{00000000-0005-0000-0000-00009B020000}"/>
    <cellStyle name="Normal 67" xfId="665" xr:uid="{00000000-0005-0000-0000-00009C020000}"/>
    <cellStyle name="Normal 67 2" xfId="666" xr:uid="{00000000-0005-0000-0000-00009D020000}"/>
    <cellStyle name="Normal 67 3" xfId="667" xr:uid="{00000000-0005-0000-0000-00009E020000}"/>
    <cellStyle name="Normal 68" xfId="668" xr:uid="{00000000-0005-0000-0000-00009F020000}"/>
    <cellStyle name="Normal 68 2" xfId="669" xr:uid="{00000000-0005-0000-0000-0000A0020000}"/>
    <cellStyle name="Normal 68 3" xfId="670" xr:uid="{00000000-0005-0000-0000-0000A1020000}"/>
    <cellStyle name="Normal 69" xfId="671" xr:uid="{00000000-0005-0000-0000-0000A2020000}"/>
    <cellStyle name="Normal 69 2" xfId="672" xr:uid="{00000000-0005-0000-0000-0000A3020000}"/>
    <cellStyle name="Normal 69 3" xfId="673" xr:uid="{00000000-0005-0000-0000-0000A4020000}"/>
    <cellStyle name="Normal 7" xfId="841" xr:uid="{00000000-0005-0000-0000-0000A5020000}"/>
    <cellStyle name="Normal 70" xfId="674" xr:uid="{00000000-0005-0000-0000-0000A6020000}"/>
    <cellStyle name="Normal 70 2" xfId="675" xr:uid="{00000000-0005-0000-0000-0000A7020000}"/>
    <cellStyle name="Normal 70 3" xfId="676" xr:uid="{00000000-0005-0000-0000-0000A8020000}"/>
    <cellStyle name="Normal 71" xfId="677" xr:uid="{00000000-0005-0000-0000-0000A9020000}"/>
    <cellStyle name="Normal 71 2" xfId="678" xr:uid="{00000000-0005-0000-0000-0000AA020000}"/>
    <cellStyle name="Normal 71 3" xfId="679" xr:uid="{00000000-0005-0000-0000-0000AB020000}"/>
    <cellStyle name="Normal 72" xfId="680" xr:uid="{00000000-0005-0000-0000-0000AC020000}"/>
    <cellStyle name="Normal 72 2" xfId="681" xr:uid="{00000000-0005-0000-0000-0000AD020000}"/>
    <cellStyle name="Normal 72 3" xfId="682" xr:uid="{00000000-0005-0000-0000-0000AE020000}"/>
    <cellStyle name="Normal 73" xfId="683" xr:uid="{00000000-0005-0000-0000-0000AF020000}"/>
    <cellStyle name="Normal 73 2" xfId="684" xr:uid="{00000000-0005-0000-0000-0000B0020000}"/>
    <cellStyle name="Normal 73 3" xfId="685" xr:uid="{00000000-0005-0000-0000-0000B1020000}"/>
    <cellStyle name="Normal 74" xfId="686" xr:uid="{00000000-0005-0000-0000-0000B2020000}"/>
    <cellStyle name="Normal 74 2" xfId="687" xr:uid="{00000000-0005-0000-0000-0000B3020000}"/>
    <cellStyle name="Normal 74 3" xfId="688" xr:uid="{00000000-0005-0000-0000-0000B4020000}"/>
    <cellStyle name="Normal 75" xfId="689" xr:uid="{00000000-0005-0000-0000-0000B5020000}"/>
    <cellStyle name="Normal 75 2" xfId="690" xr:uid="{00000000-0005-0000-0000-0000B6020000}"/>
    <cellStyle name="Normal 75 3" xfId="691" xr:uid="{00000000-0005-0000-0000-0000B7020000}"/>
    <cellStyle name="Normal 76" xfId="692" xr:uid="{00000000-0005-0000-0000-0000B8020000}"/>
    <cellStyle name="Normal 76 2" xfId="693" xr:uid="{00000000-0005-0000-0000-0000B9020000}"/>
    <cellStyle name="Normal 76 3" xfId="694" xr:uid="{00000000-0005-0000-0000-0000BA020000}"/>
    <cellStyle name="Normal 77" xfId="695" xr:uid="{00000000-0005-0000-0000-0000BB020000}"/>
    <cellStyle name="Normal 77 2" xfId="696" xr:uid="{00000000-0005-0000-0000-0000BC020000}"/>
    <cellStyle name="Normal 77 3" xfId="697" xr:uid="{00000000-0005-0000-0000-0000BD020000}"/>
    <cellStyle name="Normal 78" xfId="698" xr:uid="{00000000-0005-0000-0000-0000BE020000}"/>
    <cellStyle name="Normal 78 2" xfId="699" xr:uid="{00000000-0005-0000-0000-0000BF020000}"/>
    <cellStyle name="Normal 78 3" xfId="700" xr:uid="{00000000-0005-0000-0000-0000C0020000}"/>
    <cellStyle name="Normal 79" xfId="701" xr:uid="{00000000-0005-0000-0000-0000C1020000}"/>
    <cellStyle name="Normal 79 2" xfId="702" xr:uid="{00000000-0005-0000-0000-0000C2020000}"/>
    <cellStyle name="Normal 79 3" xfId="703" xr:uid="{00000000-0005-0000-0000-0000C3020000}"/>
    <cellStyle name="Normal 8" xfId="846" xr:uid="{74415C00-17C6-421E-B7B5-B2873309BC63}"/>
    <cellStyle name="Normal 8 2" xfId="704" xr:uid="{00000000-0005-0000-0000-0000C4020000}"/>
    <cellStyle name="Normal 80" xfId="705" xr:uid="{00000000-0005-0000-0000-0000C5020000}"/>
    <cellStyle name="Normal 80 2" xfId="706" xr:uid="{00000000-0005-0000-0000-0000C6020000}"/>
    <cellStyle name="Normal 80 3" xfId="707" xr:uid="{00000000-0005-0000-0000-0000C7020000}"/>
    <cellStyle name="Normal 81" xfId="708" xr:uid="{00000000-0005-0000-0000-0000C8020000}"/>
    <cellStyle name="Normal 81 2" xfId="709" xr:uid="{00000000-0005-0000-0000-0000C9020000}"/>
    <cellStyle name="Normal 81 3" xfId="710" xr:uid="{00000000-0005-0000-0000-0000CA020000}"/>
    <cellStyle name="Normal 82" xfId="711" xr:uid="{00000000-0005-0000-0000-0000CB020000}"/>
    <cellStyle name="Normal 82 2" xfId="712" xr:uid="{00000000-0005-0000-0000-0000CC020000}"/>
    <cellStyle name="Normal 82 3" xfId="713" xr:uid="{00000000-0005-0000-0000-0000CD020000}"/>
    <cellStyle name="Normal 83" xfId="714" xr:uid="{00000000-0005-0000-0000-0000CE020000}"/>
    <cellStyle name="Normal 83 2" xfId="715" xr:uid="{00000000-0005-0000-0000-0000CF020000}"/>
    <cellStyle name="Normal 83 3" xfId="716" xr:uid="{00000000-0005-0000-0000-0000D0020000}"/>
    <cellStyle name="Normal 84" xfId="717" xr:uid="{00000000-0005-0000-0000-0000D1020000}"/>
    <cellStyle name="Normal 84 2" xfId="718" xr:uid="{00000000-0005-0000-0000-0000D2020000}"/>
    <cellStyle name="Normal 84 3" xfId="719" xr:uid="{00000000-0005-0000-0000-0000D3020000}"/>
    <cellStyle name="Normal 85" xfId="720" xr:uid="{00000000-0005-0000-0000-0000D4020000}"/>
    <cellStyle name="Normal 85 2" xfId="721" xr:uid="{00000000-0005-0000-0000-0000D5020000}"/>
    <cellStyle name="Normal 85 3" xfId="722" xr:uid="{00000000-0005-0000-0000-0000D6020000}"/>
    <cellStyle name="Normal 86" xfId="723" xr:uid="{00000000-0005-0000-0000-0000D7020000}"/>
    <cellStyle name="Normal 86 2" xfId="724" xr:uid="{00000000-0005-0000-0000-0000D8020000}"/>
    <cellStyle name="Normal 86 3" xfId="725" xr:uid="{00000000-0005-0000-0000-0000D9020000}"/>
    <cellStyle name="Note 10" xfId="726" xr:uid="{00000000-0005-0000-0000-0000DA020000}"/>
    <cellStyle name="Note 10 2" xfId="727" xr:uid="{00000000-0005-0000-0000-0000DB020000}"/>
    <cellStyle name="Note 10 3" xfId="728" xr:uid="{00000000-0005-0000-0000-0000DC020000}"/>
    <cellStyle name="Note 11" xfId="729" xr:uid="{00000000-0005-0000-0000-0000DD020000}"/>
    <cellStyle name="Note 11 2" xfId="730" xr:uid="{00000000-0005-0000-0000-0000DE020000}"/>
    <cellStyle name="Note 11 3" xfId="731" xr:uid="{00000000-0005-0000-0000-0000DF020000}"/>
    <cellStyle name="Note 12" xfId="732" xr:uid="{00000000-0005-0000-0000-0000E0020000}"/>
    <cellStyle name="Note 12 2" xfId="733" xr:uid="{00000000-0005-0000-0000-0000E1020000}"/>
    <cellStyle name="Note 12 3" xfId="734" xr:uid="{00000000-0005-0000-0000-0000E2020000}"/>
    <cellStyle name="Note 13" xfId="735" xr:uid="{00000000-0005-0000-0000-0000E3020000}"/>
    <cellStyle name="Note 13 2" xfId="736" xr:uid="{00000000-0005-0000-0000-0000E4020000}"/>
    <cellStyle name="Note 13 3" xfId="737" xr:uid="{00000000-0005-0000-0000-0000E5020000}"/>
    <cellStyle name="Note 14" xfId="738" xr:uid="{00000000-0005-0000-0000-0000E6020000}"/>
    <cellStyle name="Note 14 2" xfId="739" xr:uid="{00000000-0005-0000-0000-0000E7020000}"/>
    <cellStyle name="Note 14 3" xfId="740" xr:uid="{00000000-0005-0000-0000-0000E8020000}"/>
    <cellStyle name="Note 2" xfId="741" xr:uid="{00000000-0005-0000-0000-0000E9020000}"/>
    <cellStyle name="Note 2 10" xfId="742" xr:uid="{00000000-0005-0000-0000-0000EA020000}"/>
    <cellStyle name="Note 2 10 2" xfId="743" xr:uid="{00000000-0005-0000-0000-0000EB020000}"/>
    <cellStyle name="Note 2 10 3" xfId="744" xr:uid="{00000000-0005-0000-0000-0000EC020000}"/>
    <cellStyle name="Note 2 11" xfId="745" xr:uid="{00000000-0005-0000-0000-0000ED020000}"/>
    <cellStyle name="Note 2 11 2" xfId="746" xr:uid="{00000000-0005-0000-0000-0000EE020000}"/>
    <cellStyle name="Note 2 11 3" xfId="747" xr:uid="{00000000-0005-0000-0000-0000EF020000}"/>
    <cellStyle name="Note 2 12" xfId="748" xr:uid="{00000000-0005-0000-0000-0000F0020000}"/>
    <cellStyle name="Note 2 12 2" xfId="749" xr:uid="{00000000-0005-0000-0000-0000F1020000}"/>
    <cellStyle name="Note 2 12 3" xfId="750" xr:uid="{00000000-0005-0000-0000-0000F2020000}"/>
    <cellStyle name="Note 2 13" xfId="751" xr:uid="{00000000-0005-0000-0000-0000F3020000}"/>
    <cellStyle name="Note 2 13 2" xfId="752" xr:uid="{00000000-0005-0000-0000-0000F4020000}"/>
    <cellStyle name="Note 2 13 3" xfId="753" xr:uid="{00000000-0005-0000-0000-0000F5020000}"/>
    <cellStyle name="Note 2 14" xfId="754" xr:uid="{00000000-0005-0000-0000-0000F6020000}"/>
    <cellStyle name="Note 2 14 2" xfId="755" xr:uid="{00000000-0005-0000-0000-0000F7020000}"/>
    <cellStyle name="Note 2 14 3" xfId="756" xr:uid="{00000000-0005-0000-0000-0000F8020000}"/>
    <cellStyle name="Note 2 15" xfId="757" xr:uid="{00000000-0005-0000-0000-0000F9020000}"/>
    <cellStyle name="Note 2 16" xfId="758" xr:uid="{00000000-0005-0000-0000-0000FA020000}"/>
    <cellStyle name="Note 2 2" xfId="759" xr:uid="{00000000-0005-0000-0000-0000FB020000}"/>
    <cellStyle name="Note 2 2 2" xfId="760" xr:uid="{00000000-0005-0000-0000-0000FC020000}"/>
    <cellStyle name="Note 2 2 3" xfId="761" xr:uid="{00000000-0005-0000-0000-0000FD020000}"/>
    <cellStyle name="Note 2 3" xfId="762" xr:uid="{00000000-0005-0000-0000-0000FE020000}"/>
    <cellStyle name="Note 2 3 2" xfId="763" xr:uid="{00000000-0005-0000-0000-0000FF020000}"/>
    <cellStyle name="Note 2 3 3" xfId="764" xr:uid="{00000000-0005-0000-0000-000000030000}"/>
    <cellStyle name="Note 2 4" xfId="765" xr:uid="{00000000-0005-0000-0000-000001030000}"/>
    <cellStyle name="Note 2 4 2" xfId="766" xr:uid="{00000000-0005-0000-0000-000002030000}"/>
    <cellStyle name="Note 2 4 3" xfId="767" xr:uid="{00000000-0005-0000-0000-000003030000}"/>
    <cellStyle name="Note 2 5" xfId="768" xr:uid="{00000000-0005-0000-0000-000004030000}"/>
    <cellStyle name="Note 2 5 2" xfId="769" xr:uid="{00000000-0005-0000-0000-000005030000}"/>
    <cellStyle name="Note 2 5 3" xfId="770" xr:uid="{00000000-0005-0000-0000-000006030000}"/>
    <cellStyle name="Note 2 6" xfId="771" xr:uid="{00000000-0005-0000-0000-000007030000}"/>
    <cellStyle name="Note 2 6 2" xfId="772" xr:uid="{00000000-0005-0000-0000-000008030000}"/>
    <cellStyle name="Note 2 6 3" xfId="773" xr:uid="{00000000-0005-0000-0000-000009030000}"/>
    <cellStyle name="Note 2 7" xfId="774" xr:uid="{00000000-0005-0000-0000-00000A030000}"/>
    <cellStyle name="Note 2 7 2" xfId="775" xr:uid="{00000000-0005-0000-0000-00000B030000}"/>
    <cellStyle name="Note 2 7 3" xfId="776" xr:uid="{00000000-0005-0000-0000-00000C030000}"/>
    <cellStyle name="Note 2 8" xfId="777" xr:uid="{00000000-0005-0000-0000-00000D030000}"/>
    <cellStyle name="Note 2 8 2" xfId="778" xr:uid="{00000000-0005-0000-0000-00000E030000}"/>
    <cellStyle name="Note 2 8 3" xfId="779" xr:uid="{00000000-0005-0000-0000-00000F030000}"/>
    <cellStyle name="Note 2 9" xfId="780" xr:uid="{00000000-0005-0000-0000-000010030000}"/>
    <cellStyle name="Note 2 9 2" xfId="781" xr:uid="{00000000-0005-0000-0000-000011030000}"/>
    <cellStyle name="Note 2 9 3" xfId="782" xr:uid="{00000000-0005-0000-0000-000012030000}"/>
    <cellStyle name="Note 3" xfId="783" xr:uid="{00000000-0005-0000-0000-000013030000}"/>
    <cellStyle name="Note 3 2" xfId="784" xr:uid="{00000000-0005-0000-0000-000014030000}"/>
    <cellStyle name="Note 3 2 2" xfId="785" xr:uid="{00000000-0005-0000-0000-000015030000}"/>
    <cellStyle name="Note 3 2 3" xfId="786" xr:uid="{00000000-0005-0000-0000-000016030000}"/>
    <cellStyle name="Note 3 3" xfId="787" xr:uid="{00000000-0005-0000-0000-000017030000}"/>
    <cellStyle name="Note 3 3 2" xfId="788" xr:uid="{00000000-0005-0000-0000-000018030000}"/>
    <cellStyle name="Note 3 3 3" xfId="789" xr:uid="{00000000-0005-0000-0000-000019030000}"/>
    <cellStyle name="Note 3 4" xfId="790" xr:uid="{00000000-0005-0000-0000-00001A030000}"/>
    <cellStyle name="Note 3 4 2" xfId="791" xr:uid="{00000000-0005-0000-0000-00001B030000}"/>
    <cellStyle name="Note 3 4 3" xfId="792" xr:uid="{00000000-0005-0000-0000-00001C030000}"/>
    <cellStyle name="Note 3 5" xfId="793" xr:uid="{00000000-0005-0000-0000-00001D030000}"/>
    <cellStyle name="Note 3 6" xfId="794" xr:uid="{00000000-0005-0000-0000-00001E030000}"/>
    <cellStyle name="Note 4" xfId="795" xr:uid="{00000000-0005-0000-0000-00001F030000}"/>
    <cellStyle name="Note 4 2" xfId="796" xr:uid="{00000000-0005-0000-0000-000020030000}"/>
    <cellStyle name="Note 4 3" xfId="797" xr:uid="{00000000-0005-0000-0000-000021030000}"/>
    <cellStyle name="Note 5" xfId="798" xr:uid="{00000000-0005-0000-0000-000022030000}"/>
    <cellStyle name="Note 5 2" xfId="799" xr:uid="{00000000-0005-0000-0000-000023030000}"/>
    <cellStyle name="Note 5 3" xfId="800" xr:uid="{00000000-0005-0000-0000-000024030000}"/>
    <cellStyle name="Note 6" xfId="801" xr:uid="{00000000-0005-0000-0000-000025030000}"/>
    <cellStyle name="Note 6 2" xfId="802" xr:uid="{00000000-0005-0000-0000-000026030000}"/>
    <cellStyle name="Note 6 3" xfId="803" xr:uid="{00000000-0005-0000-0000-000027030000}"/>
    <cellStyle name="Note 7" xfId="804" xr:uid="{00000000-0005-0000-0000-000028030000}"/>
    <cellStyle name="Note 7 2" xfId="805" xr:uid="{00000000-0005-0000-0000-000029030000}"/>
    <cellStyle name="Note 7 3" xfId="806" xr:uid="{00000000-0005-0000-0000-00002A030000}"/>
    <cellStyle name="Note 8" xfId="807" xr:uid="{00000000-0005-0000-0000-00002B030000}"/>
    <cellStyle name="Note 8 2" xfId="808" xr:uid="{00000000-0005-0000-0000-00002C030000}"/>
    <cellStyle name="Note 8 3" xfId="809" xr:uid="{00000000-0005-0000-0000-00002D030000}"/>
    <cellStyle name="Note 9" xfId="810" xr:uid="{00000000-0005-0000-0000-00002E030000}"/>
    <cellStyle name="Note 9 2" xfId="811" xr:uid="{00000000-0005-0000-0000-00002F030000}"/>
    <cellStyle name="Note 9 3" xfId="812" xr:uid="{00000000-0005-0000-0000-000030030000}"/>
    <cellStyle name="Percent" xfId="845" builtinId="5"/>
    <cellStyle name="Percent - Full" xfId="813" xr:uid="{00000000-0005-0000-0000-000031030000}"/>
    <cellStyle name="Percent - Full 2" xfId="814" xr:uid="{00000000-0005-0000-0000-000032030000}"/>
    <cellStyle name="Percent - Full 3" xfId="815" xr:uid="{00000000-0005-0000-0000-000033030000}"/>
    <cellStyle name="Percent - Full 4" xfId="816" xr:uid="{00000000-0005-0000-0000-000034030000}"/>
    <cellStyle name="Percent - Full 5" xfId="817" xr:uid="{00000000-0005-0000-0000-000035030000}"/>
    <cellStyle name="Percent [2]" xfId="818" xr:uid="{00000000-0005-0000-0000-000036030000}"/>
    <cellStyle name="Percent [2] 2" xfId="819" xr:uid="{00000000-0005-0000-0000-000037030000}"/>
    <cellStyle name="Percent [2] 3" xfId="820" xr:uid="{00000000-0005-0000-0000-000038030000}"/>
    <cellStyle name="Percent [2] 4" xfId="821" xr:uid="{00000000-0005-0000-0000-000039030000}"/>
    <cellStyle name="Percent [2] 5" xfId="822" xr:uid="{00000000-0005-0000-0000-00003A030000}"/>
    <cellStyle name="Percent 15" xfId="823" xr:uid="{00000000-0005-0000-0000-00003B030000}"/>
    <cellStyle name="Percent 15 2" xfId="824" xr:uid="{00000000-0005-0000-0000-00003C030000}"/>
    <cellStyle name="Percent 15 3" xfId="825" xr:uid="{00000000-0005-0000-0000-00003D030000}"/>
    <cellStyle name="Percent 2" xfId="2" xr:uid="{00000000-0005-0000-0000-00003E030000}"/>
    <cellStyle name="Percent 2 2" xfId="827" xr:uid="{00000000-0005-0000-0000-00003F030000}"/>
    <cellStyle name="Percent 2 3" xfId="826" xr:uid="{00000000-0005-0000-0000-000040030000}"/>
    <cellStyle name="Percent 3" xfId="828" xr:uid="{00000000-0005-0000-0000-000041030000}"/>
    <cellStyle name="Percent 4" xfId="5" xr:uid="{00000000-0005-0000-0000-000042030000}"/>
    <cellStyle name="Percent 4 2" xfId="849" xr:uid="{6D1B8B72-FCB9-439A-A05C-3DA8FB032FF6}"/>
    <cellStyle name="Percent 5" xfId="837" xr:uid="{00000000-0005-0000-0000-000043030000}"/>
    <cellStyle name="Percent 6" xfId="838" xr:uid="{00000000-0005-0000-0000-000044030000}"/>
    <cellStyle name="Percent 7" xfId="844" xr:uid="{00000000-0005-0000-0000-000045030000}"/>
    <cellStyle name="Percentage" xfId="829" xr:uid="{00000000-0005-0000-0000-000046030000}"/>
    <cellStyle name="Percentage 2" xfId="830" xr:uid="{00000000-0005-0000-0000-000047030000}"/>
    <cellStyle name="Percentage 3" xfId="831" xr:uid="{00000000-0005-0000-0000-000048030000}"/>
    <cellStyle name="Shaded Line" xfId="832" xr:uid="{00000000-0005-0000-0000-000049030000}"/>
    <cellStyle name="Shaded Line 2" xfId="833" xr:uid="{00000000-0005-0000-0000-00004A030000}"/>
    <cellStyle name="Shaded Line 3" xfId="834" xr:uid="{00000000-0005-0000-0000-00004B030000}"/>
    <cellStyle name="Sheet Title" xfId="835" xr:uid="{00000000-0005-0000-0000-00004C030000}"/>
  </cellStyles>
  <dxfs count="0"/>
  <tableStyles count="0" defaultTableStyle="TableStyleMedium9" defaultPivotStyle="PivotStyleLight16"/>
  <colors>
    <mruColors>
      <color rgb="FF0096D6"/>
      <color rgb="FFE5F5FF"/>
      <color rgb="FF400F60"/>
      <color rgb="FF5859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2D81B-A584-446B-A9E0-B733C3842CD7}">
  <sheetPr>
    <tabColor rgb="FFC00000"/>
  </sheetPr>
  <dimension ref="A1:H39"/>
  <sheetViews>
    <sheetView topLeftCell="A4" zoomScaleNormal="100" workbookViewId="0">
      <selection activeCell="A13" sqref="A13:G13"/>
    </sheetView>
  </sheetViews>
  <sheetFormatPr defaultColWidth="8.7109375" defaultRowHeight="18.95" customHeight="1"/>
  <cols>
    <col min="1" max="1" width="6.85546875" customWidth="1"/>
    <col min="2" max="2" width="14.85546875" customWidth="1"/>
    <col min="3" max="3" width="9.28515625" customWidth="1"/>
    <col min="4" max="4" width="11.85546875" customWidth="1"/>
    <col min="5" max="5" width="10.42578125" customWidth="1"/>
    <col min="6" max="6" width="12.140625" bestFit="1" customWidth="1"/>
    <col min="7" max="7" width="27" customWidth="1"/>
    <col min="8" max="8" width="8.5703125" customWidth="1"/>
  </cols>
  <sheetData>
    <row r="1" spans="1:8" ht="26.1">
      <c r="A1" s="207" t="e">
        <f>#REF!</f>
        <v>#REF!</v>
      </c>
      <c r="B1" s="207"/>
      <c r="C1" s="207"/>
      <c r="D1" s="207"/>
      <c r="E1" s="207"/>
      <c r="F1" s="207"/>
      <c r="G1" s="207"/>
    </row>
    <row r="2" spans="1:8" ht="18.95" customHeight="1">
      <c r="A2" s="218" t="e">
        <f>#REF!</f>
        <v>#REF!</v>
      </c>
      <c r="B2" s="218"/>
      <c r="C2" s="218"/>
      <c r="D2" s="218"/>
      <c r="E2" s="218"/>
      <c r="F2" s="218"/>
      <c r="G2" s="218"/>
    </row>
    <row r="3" spans="1:8" ht="18.95" customHeight="1">
      <c r="A3" s="218" t="e">
        <f>#REF!</f>
        <v>#REF!</v>
      </c>
      <c r="B3" s="218"/>
      <c r="C3" s="218"/>
      <c r="D3" s="218"/>
      <c r="E3" s="218"/>
      <c r="F3" s="218"/>
      <c r="G3" s="218"/>
    </row>
    <row r="5" spans="1:8" ht="18.95" customHeight="1">
      <c r="A5" s="219" t="s">
        <v>0</v>
      </c>
      <c r="B5" s="219"/>
      <c r="C5" s="219"/>
      <c r="D5" s="219"/>
      <c r="E5" s="219"/>
      <c r="F5" s="219"/>
      <c r="G5" s="219"/>
      <c r="H5" s="20"/>
    </row>
    <row r="6" spans="1:8" ht="18.95" customHeight="1">
      <c r="A6" s="220" t="s">
        <v>1</v>
      </c>
      <c r="B6" s="220"/>
      <c r="C6" s="220"/>
      <c r="D6" s="220"/>
      <c r="E6" s="220"/>
      <c r="F6" s="220"/>
      <c r="G6" s="220"/>
    </row>
    <row r="7" spans="1:8" ht="18.95" customHeight="1">
      <c r="A7" s="221"/>
      <c r="B7" s="222"/>
      <c r="C7" s="222"/>
      <c r="D7" s="222"/>
      <c r="E7" s="222"/>
      <c r="F7" s="222"/>
      <c r="G7" s="223"/>
      <c r="H7" s="3"/>
    </row>
    <row r="8" spans="1:8" ht="18.95" customHeight="1">
      <c r="A8" s="214"/>
      <c r="B8" s="214"/>
      <c r="C8" s="214"/>
      <c r="D8" s="214"/>
      <c r="E8" s="214"/>
      <c r="F8" s="214"/>
      <c r="G8" s="214"/>
      <c r="H8" s="21"/>
    </row>
    <row r="9" spans="1:8" ht="18.95" customHeight="1">
      <c r="A9" s="219" t="s">
        <v>2</v>
      </c>
      <c r="B9" s="219"/>
      <c r="C9" s="219"/>
      <c r="D9" s="219"/>
      <c r="E9" s="219"/>
      <c r="F9" s="219"/>
      <c r="G9" s="219"/>
      <c r="H9" s="21"/>
    </row>
    <row r="10" spans="1:8" ht="18.95" customHeight="1">
      <c r="A10" s="216" t="s">
        <v>3</v>
      </c>
      <c r="B10" s="216"/>
      <c r="C10" s="216"/>
      <c r="D10" s="216"/>
      <c r="E10" s="216"/>
      <c r="F10" s="216"/>
      <c r="G10" s="216"/>
      <c r="H10" s="21"/>
    </row>
    <row r="11" spans="1:8" ht="18.95" customHeight="1">
      <c r="A11" s="89"/>
      <c r="B11" s="215" t="s">
        <v>4</v>
      </c>
      <c r="C11" s="215"/>
      <c r="D11" s="215"/>
      <c r="E11" s="215"/>
      <c r="F11" s="215"/>
      <c r="G11" s="215"/>
      <c r="H11" s="21"/>
    </row>
    <row r="12" spans="1:8" ht="18.95" customHeight="1">
      <c r="A12" s="89"/>
      <c r="B12" s="215" t="s">
        <v>5</v>
      </c>
      <c r="C12" s="215"/>
      <c r="D12" s="215"/>
      <c r="E12" s="215"/>
      <c r="F12" s="215"/>
      <c r="G12" s="215"/>
      <c r="H12" s="21"/>
    </row>
    <row r="13" spans="1:8" ht="18.95" customHeight="1">
      <c r="A13" s="216" t="s">
        <v>6</v>
      </c>
      <c r="B13" s="216"/>
      <c r="C13" s="216"/>
      <c r="D13" s="216"/>
      <c r="E13" s="216"/>
      <c r="F13" s="216"/>
      <c r="G13" s="216"/>
      <c r="H13" s="3"/>
    </row>
    <row r="14" spans="1:8" ht="18.95" customHeight="1">
      <c r="A14" s="89"/>
      <c r="B14" s="217" t="s">
        <v>7</v>
      </c>
      <c r="C14" s="217"/>
      <c r="D14" s="217"/>
      <c r="E14" s="217"/>
      <c r="F14" s="217"/>
      <c r="G14" s="217"/>
      <c r="H14" s="3"/>
    </row>
    <row r="15" spans="1:8" ht="18.95" customHeight="1">
      <c r="A15" s="89"/>
      <c r="B15" s="217" t="s">
        <v>8</v>
      </c>
      <c r="C15" s="217"/>
      <c r="D15" s="217"/>
      <c r="E15" s="217"/>
      <c r="F15" s="217"/>
      <c r="G15" s="217"/>
      <c r="H15" s="3"/>
    </row>
    <row r="16" spans="1:8" ht="18.95" customHeight="1">
      <c r="A16" s="89"/>
      <c r="B16" s="217" t="s">
        <v>9</v>
      </c>
      <c r="C16" s="217"/>
      <c r="D16" s="217"/>
      <c r="E16" s="217"/>
      <c r="F16" s="217"/>
      <c r="G16" s="217"/>
      <c r="H16" s="3"/>
    </row>
    <row r="17" spans="1:8" ht="18.95" customHeight="1">
      <c r="A17" s="216" t="s">
        <v>10</v>
      </c>
      <c r="B17" s="216"/>
      <c r="C17" s="216"/>
      <c r="D17" s="216"/>
      <c r="E17" s="216"/>
      <c r="F17" s="216"/>
      <c r="G17" s="216"/>
      <c r="H17" s="3"/>
    </row>
    <row r="18" spans="1:8" ht="27" customHeight="1">
      <c r="A18" s="89"/>
      <c r="B18" s="212" t="s">
        <v>11</v>
      </c>
      <c r="C18" s="212"/>
      <c r="D18" s="212"/>
      <c r="E18" s="212"/>
      <c r="F18" s="212"/>
      <c r="G18" s="212"/>
      <c r="H18" s="3"/>
    </row>
    <row r="19" spans="1:8" ht="18.95" customHeight="1">
      <c r="A19" s="89"/>
      <c r="B19" s="217" t="s">
        <v>12</v>
      </c>
      <c r="C19" s="217"/>
      <c r="D19" s="217"/>
      <c r="E19" s="217"/>
      <c r="F19" s="217"/>
      <c r="G19" s="217"/>
      <c r="H19" s="3"/>
    </row>
    <row r="20" spans="1:8" ht="18.95" customHeight="1">
      <c r="A20" s="89"/>
      <c r="B20" s="217" t="s">
        <v>13</v>
      </c>
      <c r="C20" s="217"/>
      <c r="D20" s="217"/>
      <c r="E20" s="217"/>
      <c r="F20" s="217"/>
      <c r="G20" s="217"/>
      <c r="H20" s="3"/>
    </row>
    <row r="21" spans="1:8" ht="18.95" customHeight="1">
      <c r="A21" s="216" t="s">
        <v>14</v>
      </c>
      <c r="B21" s="216"/>
      <c r="C21" s="216"/>
      <c r="D21" s="216"/>
      <c r="E21" s="216"/>
      <c r="F21" s="216"/>
      <c r="G21" s="216"/>
      <c r="H21" s="3"/>
    </row>
    <row r="22" spans="1:8" ht="18.95" customHeight="1">
      <c r="A22" s="89"/>
      <c r="B22" s="90" t="s">
        <v>15</v>
      </c>
      <c r="C22" s="91"/>
      <c r="D22" s="91"/>
      <c r="E22" s="91"/>
      <c r="F22" s="91"/>
      <c r="G22" s="91"/>
      <c r="H22" s="3"/>
    </row>
    <row r="23" spans="1:8" ht="18.95" customHeight="1">
      <c r="A23" s="89"/>
      <c r="B23" s="217" t="s">
        <v>16</v>
      </c>
      <c r="C23" s="217"/>
      <c r="D23" s="217"/>
      <c r="E23" s="217"/>
      <c r="F23" s="217"/>
      <c r="G23" s="217"/>
      <c r="H23" s="3"/>
    </row>
    <row r="24" spans="1:8" ht="18.95" customHeight="1">
      <c r="A24" s="216" t="s">
        <v>17</v>
      </c>
      <c r="B24" s="216"/>
      <c r="C24" s="216"/>
      <c r="D24" s="216"/>
      <c r="E24" s="216"/>
      <c r="F24" s="216"/>
      <c r="G24" s="216"/>
      <c r="H24" s="3"/>
    </row>
    <row r="25" spans="1:8" ht="27" customHeight="1">
      <c r="A25" s="89"/>
      <c r="B25" s="212" t="s">
        <v>18</v>
      </c>
      <c r="C25" s="212"/>
      <c r="D25" s="212"/>
      <c r="E25" s="212"/>
      <c r="F25" s="212"/>
      <c r="G25" s="212"/>
      <c r="H25" s="3"/>
    </row>
    <row r="26" spans="1:8" ht="18.95" customHeight="1">
      <c r="A26" s="89"/>
      <c r="B26" s="90" t="s">
        <v>19</v>
      </c>
      <c r="C26" s="91"/>
      <c r="D26" s="91"/>
      <c r="E26" s="91"/>
      <c r="F26" s="91"/>
      <c r="G26" s="91"/>
      <c r="H26" s="3"/>
    </row>
    <row r="27" spans="1:8" ht="18.95" customHeight="1">
      <c r="A27" s="216" t="s">
        <v>20</v>
      </c>
      <c r="B27" s="216"/>
      <c r="C27" s="216"/>
      <c r="D27" s="216"/>
      <c r="E27" s="216"/>
      <c r="F27" s="216"/>
      <c r="G27" s="216"/>
      <c r="H27" s="3"/>
    </row>
    <row r="28" spans="1:8" ht="14.45">
      <c r="A28" s="89"/>
      <c r="B28" s="212" t="s">
        <v>21</v>
      </c>
      <c r="C28" s="212"/>
      <c r="D28" s="212"/>
      <c r="E28" s="212"/>
      <c r="F28" s="212"/>
      <c r="G28" s="212"/>
      <c r="H28" s="3"/>
    </row>
    <row r="29" spans="1:8" ht="18.95" customHeight="1">
      <c r="A29" s="89"/>
      <c r="B29" s="212" t="s">
        <v>22</v>
      </c>
      <c r="C29" s="212"/>
      <c r="D29" s="212"/>
      <c r="E29" s="212"/>
      <c r="F29" s="212"/>
      <c r="G29" s="212"/>
      <c r="H29" s="3"/>
    </row>
    <row r="30" spans="1:8" ht="27.6" customHeight="1">
      <c r="A30" s="89"/>
      <c r="B30" s="213" t="s">
        <v>23</v>
      </c>
      <c r="C30" s="213"/>
      <c r="D30" s="213"/>
      <c r="E30" s="213"/>
      <c r="F30" s="213"/>
      <c r="G30" s="213"/>
      <c r="H30" s="3"/>
    </row>
    <row r="31" spans="1:8" ht="18.95" customHeight="1">
      <c r="A31" s="89"/>
      <c r="B31" s="212" t="s">
        <v>24</v>
      </c>
      <c r="C31" s="212"/>
      <c r="D31" s="212"/>
      <c r="E31" s="212"/>
      <c r="F31" s="212"/>
      <c r="G31" s="212"/>
      <c r="H31" s="3"/>
    </row>
    <row r="32" spans="1:8" ht="27.6" customHeight="1">
      <c r="A32" s="89"/>
      <c r="B32" s="213" t="s">
        <v>25</v>
      </c>
      <c r="C32" s="213"/>
      <c r="D32" s="213"/>
      <c r="E32" s="213"/>
      <c r="F32" s="213"/>
      <c r="G32" s="213"/>
    </row>
    <row r="33" spans="1:8" ht="18.95" customHeight="1">
      <c r="A33" s="2"/>
      <c r="B33" s="2"/>
      <c r="C33" s="3"/>
      <c r="D33" s="3"/>
      <c r="E33" s="3"/>
      <c r="F33" s="3"/>
      <c r="G33" s="2"/>
      <c r="H33" s="2"/>
    </row>
    <row r="34" spans="1:8" ht="18.95" customHeight="1">
      <c r="A34" s="2"/>
      <c r="B34" s="2"/>
      <c r="C34" s="3"/>
      <c r="D34" s="3"/>
      <c r="E34" s="3"/>
      <c r="F34" s="3"/>
      <c r="G34" s="2"/>
      <c r="H34" s="2"/>
    </row>
    <row r="35" spans="1:8" ht="18.95" customHeight="1">
      <c r="A35" s="2"/>
      <c r="B35" s="2"/>
      <c r="C35" s="2"/>
      <c r="D35" s="2"/>
      <c r="E35" s="2"/>
      <c r="F35" s="2"/>
      <c r="G35" s="2"/>
      <c r="H35" s="2"/>
    </row>
    <row r="36" spans="1:8" ht="18.95" customHeight="1">
      <c r="A36" s="2"/>
      <c r="B36" s="2"/>
      <c r="C36" s="2"/>
      <c r="D36" s="2"/>
      <c r="E36" s="2"/>
      <c r="F36" s="2"/>
      <c r="G36" s="2"/>
      <c r="H36" s="2"/>
    </row>
    <row r="37" spans="1:8" ht="18.95" customHeight="1">
      <c r="A37" s="2"/>
      <c r="B37" s="2"/>
      <c r="C37" s="2"/>
      <c r="D37" s="2"/>
      <c r="E37" s="2"/>
      <c r="F37" s="2"/>
      <c r="G37" s="2"/>
      <c r="H37" s="2"/>
    </row>
    <row r="38" spans="1:8" ht="18.95" customHeight="1">
      <c r="A38" s="2"/>
      <c r="B38" s="2"/>
      <c r="C38" s="2"/>
      <c r="D38" s="2"/>
      <c r="E38" s="2"/>
      <c r="F38" s="2"/>
      <c r="G38" s="2"/>
      <c r="H38" s="2"/>
    </row>
    <row r="39" spans="1:8" ht="18.95" customHeight="1">
      <c r="A39" s="2"/>
      <c r="B39" s="2"/>
      <c r="C39" s="2"/>
      <c r="D39" s="2"/>
      <c r="E39" s="2"/>
      <c r="F39" s="2"/>
      <c r="G39" s="2"/>
      <c r="H39" s="2"/>
    </row>
  </sheetData>
  <mergeCells count="29">
    <mergeCell ref="A1:G1"/>
    <mergeCell ref="A2:G2"/>
    <mergeCell ref="A3:G3"/>
    <mergeCell ref="A9:G9"/>
    <mergeCell ref="A6:G6"/>
    <mergeCell ref="A7:G7"/>
    <mergeCell ref="A5:G5"/>
    <mergeCell ref="B25:G25"/>
    <mergeCell ref="B30:G30"/>
    <mergeCell ref="B28:G28"/>
    <mergeCell ref="B29:G29"/>
    <mergeCell ref="B14:G14"/>
    <mergeCell ref="B15:G15"/>
    <mergeCell ref="B31:G31"/>
    <mergeCell ref="B32:G32"/>
    <mergeCell ref="A8:G8"/>
    <mergeCell ref="B11:G11"/>
    <mergeCell ref="B12:G12"/>
    <mergeCell ref="A10:G10"/>
    <mergeCell ref="A13:G13"/>
    <mergeCell ref="A24:G24"/>
    <mergeCell ref="A27:G27"/>
    <mergeCell ref="B16:G16"/>
    <mergeCell ref="B19:G19"/>
    <mergeCell ref="B20:G20"/>
    <mergeCell ref="B23:G23"/>
    <mergeCell ref="A17:G17"/>
    <mergeCell ref="A21:G21"/>
    <mergeCell ref="B18:G18"/>
  </mergeCells>
  <pageMargins left="0.6" right="0.6" top="0.5" bottom="0.5" header="0.3" footer="0.3"/>
  <pageSetup orientation="portrait" r:id="rId1"/>
  <headerFooter>
    <oddFooter>&amp;L&amp;10&amp;K00-046Department of Housing Stability Internal Work Papers&amp;R&amp;10&amp;K01+046Page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96D6"/>
    <pageSetUpPr fitToPage="1"/>
  </sheetPr>
  <dimension ref="A1:L83"/>
  <sheetViews>
    <sheetView zoomScaleNormal="100" workbookViewId="0">
      <selection activeCell="B12" sqref="B12"/>
    </sheetView>
  </sheetViews>
  <sheetFormatPr defaultColWidth="9.140625" defaultRowHeight="18.95" customHeight="1"/>
  <cols>
    <col min="1" max="1" width="17" customWidth="1"/>
    <col min="2" max="2" width="11.42578125" bestFit="1" customWidth="1"/>
    <col min="3" max="3" width="11.7109375" bestFit="1" customWidth="1"/>
    <col min="4" max="5" width="11.42578125" bestFit="1" customWidth="1"/>
    <col min="6" max="6" width="13.28515625" customWidth="1"/>
    <col min="7" max="7" width="13.140625" bestFit="1" customWidth="1"/>
    <col min="8" max="8" width="13.5703125" bestFit="1" customWidth="1"/>
    <col min="9" max="9" width="11.85546875" bestFit="1" customWidth="1"/>
    <col min="10" max="10" width="33.140625" bestFit="1" customWidth="1"/>
    <col min="11" max="11" width="30.42578125" bestFit="1" customWidth="1"/>
    <col min="16" max="16" width="1.85546875" bestFit="1" customWidth="1"/>
  </cols>
  <sheetData>
    <row r="1" spans="1:12" ht="26.1">
      <c r="A1" s="1" t="s">
        <v>26</v>
      </c>
      <c r="B1" s="1"/>
      <c r="C1" s="1"/>
      <c r="D1" s="1"/>
      <c r="E1" s="1"/>
      <c r="F1" s="1"/>
    </row>
    <row r="2" spans="1:12" s="33" customFormat="1" ht="18.95" customHeight="1">
      <c r="A2" s="188" t="s">
        <v>27</v>
      </c>
      <c r="B2" s="188"/>
      <c r="C2" s="188"/>
      <c r="D2" s="188"/>
      <c r="E2" s="188"/>
      <c r="F2" s="188"/>
    </row>
    <row r="3" spans="1:12" s="33" customFormat="1" ht="18.95" customHeight="1"/>
    <row r="4" spans="1:12" s="33" customFormat="1" ht="18.95" customHeight="1">
      <c r="A4" s="186" t="s">
        <v>28</v>
      </c>
      <c r="B4" s="186"/>
      <c r="C4" s="186"/>
      <c r="D4" s="187"/>
      <c r="E4" s="187"/>
      <c r="F4" s="187"/>
      <c r="G4" s="187"/>
    </row>
    <row r="5" spans="1:12" s="33" customFormat="1" ht="18.95" customHeight="1">
      <c r="A5" s="60" t="s">
        <v>29</v>
      </c>
      <c r="B5" s="60" t="s">
        <v>30</v>
      </c>
      <c r="C5" s="60" t="s">
        <v>31</v>
      </c>
      <c r="D5" s="60" t="s">
        <v>32</v>
      </c>
      <c r="E5" s="60" t="s">
        <v>33</v>
      </c>
      <c r="F5" s="60" t="s">
        <v>34</v>
      </c>
      <c r="G5" s="60" t="s">
        <v>35</v>
      </c>
    </row>
    <row r="6" spans="1:12" s="33" customFormat="1" ht="18.95" customHeight="1">
      <c r="A6" s="49" t="s">
        <v>36</v>
      </c>
      <c r="B6" s="54">
        <f>$C$14</f>
        <v>0</v>
      </c>
      <c r="C6" s="54">
        <f>$C$15</f>
        <v>0</v>
      </c>
      <c r="D6" s="54">
        <f>$C$16</f>
        <v>0</v>
      </c>
      <c r="E6" s="54">
        <f>$C$17</f>
        <v>0</v>
      </c>
      <c r="F6" s="54">
        <f>$C$14</f>
        <v>0</v>
      </c>
      <c r="G6" s="54">
        <f>SUM(B6:F6)</f>
        <v>0</v>
      </c>
    </row>
    <row r="7" spans="1:12" s="33" customFormat="1" ht="18.95" customHeight="1">
      <c r="A7" s="49" t="s">
        <v>37</v>
      </c>
      <c r="B7" s="54">
        <f>$C$20</f>
        <v>0</v>
      </c>
      <c r="C7" s="54">
        <f>$C$21</f>
        <v>0</v>
      </c>
      <c r="D7" s="54">
        <f>$C$22</f>
        <v>0</v>
      </c>
      <c r="E7" s="54">
        <f>$C$23</f>
        <v>0</v>
      </c>
      <c r="F7" s="54">
        <f>$C$24</f>
        <v>0</v>
      </c>
      <c r="G7" s="54">
        <f>SUM(B7:F7)</f>
        <v>0</v>
      </c>
    </row>
    <row r="8" spans="1:12" s="33" customFormat="1" ht="18.95" customHeight="1">
      <c r="A8" s="49" t="s">
        <v>38</v>
      </c>
      <c r="B8" s="54">
        <f>$C$26</f>
        <v>0</v>
      </c>
      <c r="C8" s="54">
        <f>$C$27</f>
        <v>0</v>
      </c>
      <c r="D8" s="54">
        <f>$C$28</f>
        <v>0</v>
      </c>
      <c r="E8" s="54">
        <f>$C$29</f>
        <v>0</v>
      </c>
      <c r="F8" s="54">
        <f>$C$30</f>
        <v>0</v>
      </c>
      <c r="G8" s="54">
        <f>SUM(B8:F8)</f>
        <v>0</v>
      </c>
    </row>
    <row r="9" spans="1:12" s="33" customFormat="1" ht="18.95" customHeight="1">
      <c r="A9" s="49" t="s">
        <v>39</v>
      </c>
      <c r="B9" s="54">
        <f>$C$32</f>
        <v>0</v>
      </c>
      <c r="C9" s="54">
        <f>$C$33</f>
        <v>0</v>
      </c>
      <c r="D9" s="54">
        <f>$C$34</f>
        <v>0</v>
      </c>
      <c r="E9" s="54">
        <f>$C$35</f>
        <v>0</v>
      </c>
      <c r="F9" s="54">
        <f>$C$36</f>
        <v>0</v>
      </c>
      <c r="G9" s="54">
        <f>SUM(B9:F9)</f>
        <v>0</v>
      </c>
    </row>
    <row r="10" spans="1:12" s="33" customFormat="1" ht="18.95" customHeight="1">
      <c r="A10" s="113" t="s">
        <v>40</v>
      </c>
      <c r="B10" s="114">
        <f t="shared" ref="B10:G10" si="0">SUM(B6:B9)</f>
        <v>0</v>
      </c>
      <c r="C10" s="114">
        <f t="shared" si="0"/>
        <v>0</v>
      </c>
      <c r="D10" s="114">
        <f t="shared" si="0"/>
        <v>0</v>
      </c>
      <c r="E10" s="114">
        <f t="shared" si="0"/>
        <v>0</v>
      </c>
      <c r="F10" s="114">
        <f t="shared" si="0"/>
        <v>0</v>
      </c>
      <c r="G10" s="114">
        <f t="shared" si="0"/>
        <v>0</v>
      </c>
    </row>
    <row r="11" spans="1:12" s="33" customFormat="1" ht="18.95" customHeight="1">
      <c r="A11" s="61"/>
      <c r="B11" s="62"/>
      <c r="C11" s="62"/>
      <c r="D11" s="62"/>
      <c r="E11" s="62"/>
      <c r="F11" s="62"/>
      <c r="G11" s="62"/>
      <c r="H11" s="63"/>
      <c r="I11" s="64"/>
    </row>
    <row r="12" spans="1:12" s="33" customFormat="1" ht="18.95" customHeight="1">
      <c r="A12" s="224" t="s">
        <v>41</v>
      </c>
      <c r="B12" s="224"/>
      <c r="C12" s="224"/>
      <c r="D12" s="41"/>
      <c r="E12" s="41"/>
      <c r="F12" s="41"/>
      <c r="G12" s="41"/>
      <c r="H12" s="42"/>
      <c r="I12" s="35"/>
      <c r="J12" s="35"/>
      <c r="K12" s="34"/>
    </row>
    <row r="13" spans="1:12" s="33" customFormat="1" ht="30">
      <c r="A13" s="60" t="s">
        <v>29</v>
      </c>
      <c r="B13" s="60" t="s">
        <v>42</v>
      </c>
      <c r="C13" s="60" t="s">
        <v>35</v>
      </c>
      <c r="D13" s="189" t="s">
        <v>43</v>
      </c>
      <c r="E13" s="189" t="s">
        <v>44</v>
      </c>
      <c r="F13" s="189" t="s">
        <v>45</v>
      </c>
      <c r="G13" s="60" t="s">
        <v>46</v>
      </c>
      <c r="H13" s="41"/>
      <c r="I13" s="42"/>
      <c r="J13" s="35"/>
      <c r="K13" s="35"/>
      <c r="L13" s="34"/>
    </row>
    <row r="14" spans="1:12" s="33" customFormat="1" ht="18.95" customHeight="1">
      <c r="A14" s="198" t="s">
        <v>47</v>
      </c>
      <c r="B14" s="46">
        <v>0.3</v>
      </c>
      <c r="C14" s="190"/>
      <c r="D14" s="196"/>
      <c r="E14" s="197"/>
      <c r="F14" s="197">
        <f>D14-E14</f>
        <v>0</v>
      </c>
      <c r="G14" s="196">
        <f>F14*C14</f>
        <v>0</v>
      </c>
    </row>
    <row r="15" spans="1:12" s="33" customFormat="1" ht="18.95" customHeight="1">
      <c r="A15" s="198" t="s">
        <v>48</v>
      </c>
      <c r="B15" s="46">
        <v>0.5</v>
      </c>
      <c r="C15" s="190"/>
      <c r="D15" s="196"/>
      <c r="E15" s="197"/>
      <c r="F15" s="197">
        <f t="shared" ref="F15:F18" si="1">D15-E15</f>
        <v>0</v>
      </c>
      <c r="G15" s="196">
        <f t="shared" ref="G15:G18" si="2">F15*C15</f>
        <v>0</v>
      </c>
    </row>
    <row r="16" spans="1:12" s="33" customFormat="1" ht="18.95" customHeight="1">
      <c r="A16" s="198" t="s">
        <v>48</v>
      </c>
      <c r="B16" s="46">
        <v>0.6</v>
      </c>
      <c r="C16" s="190"/>
      <c r="D16" s="196"/>
      <c r="E16" s="197"/>
      <c r="F16" s="197">
        <f t="shared" si="1"/>
        <v>0</v>
      </c>
      <c r="G16" s="196">
        <f t="shared" si="2"/>
        <v>0</v>
      </c>
    </row>
    <row r="17" spans="1:8" s="33" customFormat="1" ht="18.95" customHeight="1">
      <c r="A17" s="198" t="s">
        <v>48</v>
      </c>
      <c r="B17" s="46">
        <v>0.8</v>
      </c>
      <c r="C17" s="190"/>
      <c r="D17" s="196"/>
      <c r="E17" s="197"/>
      <c r="F17" s="197">
        <f t="shared" si="1"/>
        <v>0</v>
      </c>
      <c r="G17" s="196">
        <f t="shared" si="2"/>
        <v>0</v>
      </c>
    </row>
    <row r="18" spans="1:8" s="33" customFormat="1" ht="18.95" customHeight="1">
      <c r="A18" s="198" t="s">
        <v>48</v>
      </c>
      <c r="B18" s="46" t="s">
        <v>34</v>
      </c>
      <c r="C18" s="190"/>
      <c r="D18" s="196"/>
      <c r="E18" s="197"/>
      <c r="F18" s="197">
        <f t="shared" si="1"/>
        <v>0</v>
      </c>
      <c r="G18" s="196">
        <f t="shared" si="2"/>
        <v>0</v>
      </c>
    </row>
    <row r="19" spans="1:8" s="33" customFormat="1" ht="18.95" customHeight="1">
      <c r="A19" s="47" t="s">
        <v>49</v>
      </c>
      <c r="B19" s="50"/>
      <c r="C19" s="191">
        <f>SUM(C14:C18)</f>
        <v>0</v>
      </c>
      <c r="D19" s="228"/>
      <c r="E19" s="229"/>
      <c r="F19" s="192">
        <f>SUM(F14:F18)</f>
        <v>0</v>
      </c>
      <c r="G19" s="48">
        <f>SUM(G14:G18)</f>
        <v>0</v>
      </c>
    </row>
    <row r="20" spans="1:8" s="33" customFormat="1" ht="18.95" customHeight="1">
      <c r="A20" s="198" t="s">
        <v>50</v>
      </c>
      <c r="B20" s="46">
        <v>0.3</v>
      </c>
      <c r="C20" s="190"/>
      <c r="D20" s="196"/>
      <c r="E20" s="197"/>
      <c r="F20" s="197">
        <f>D20-E20</f>
        <v>0</v>
      </c>
      <c r="G20" s="196">
        <f>F20*C20</f>
        <v>0</v>
      </c>
    </row>
    <row r="21" spans="1:8" s="33" customFormat="1" ht="18.95" customHeight="1">
      <c r="A21" s="198" t="s">
        <v>51</v>
      </c>
      <c r="B21" s="46">
        <v>0.5</v>
      </c>
      <c r="C21" s="190"/>
      <c r="D21" s="196"/>
      <c r="E21" s="197"/>
      <c r="F21" s="197">
        <f t="shared" ref="F21:F24" si="3">D21-E21</f>
        <v>0</v>
      </c>
      <c r="G21" s="196">
        <f>F21*C21</f>
        <v>0</v>
      </c>
    </row>
    <row r="22" spans="1:8" s="33" customFormat="1" ht="18.95" customHeight="1">
      <c r="A22" s="198" t="s">
        <v>52</v>
      </c>
      <c r="B22" s="46">
        <v>0.6</v>
      </c>
      <c r="C22" s="190"/>
      <c r="D22" s="196"/>
      <c r="E22" s="197"/>
      <c r="F22" s="197">
        <f t="shared" si="3"/>
        <v>0</v>
      </c>
      <c r="G22" s="196">
        <f>F22*C22</f>
        <v>0</v>
      </c>
    </row>
    <row r="23" spans="1:8" s="33" customFormat="1" ht="18.95" customHeight="1">
      <c r="A23" s="198" t="s">
        <v>51</v>
      </c>
      <c r="B23" s="46">
        <v>0.8</v>
      </c>
      <c r="C23" s="190"/>
      <c r="D23" s="196"/>
      <c r="E23" s="197"/>
      <c r="F23" s="197">
        <f t="shared" si="3"/>
        <v>0</v>
      </c>
      <c r="G23" s="196">
        <f>F23*C23</f>
        <v>0</v>
      </c>
    </row>
    <row r="24" spans="1:8" s="33" customFormat="1" ht="18.95" customHeight="1">
      <c r="A24" s="198" t="s">
        <v>51</v>
      </c>
      <c r="B24" s="46" t="s">
        <v>34</v>
      </c>
      <c r="C24" s="190"/>
      <c r="D24" s="196"/>
      <c r="E24" s="197"/>
      <c r="F24" s="197">
        <f t="shared" si="3"/>
        <v>0</v>
      </c>
      <c r="G24" s="196">
        <f>F24*C24</f>
        <v>0</v>
      </c>
    </row>
    <row r="25" spans="1:8" s="33" customFormat="1" ht="18.95" customHeight="1">
      <c r="A25" s="47" t="s">
        <v>53</v>
      </c>
      <c r="B25" s="50"/>
      <c r="C25" s="191">
        <f>SUM(C20:C24)</f>
        <v>0</v>
      </c>
      <c r="D25" s="228"/>
      <c r="E25" s="229"/>
      <c r="F25" s="192">
        <f>SUM(F20:F24)</f>
        <v>0</v>
      </c>
      <c r="G25" s="48">
        <f>SUM(G20:G24)</f>
        <v>0</v>
      </c>
    </row>
    <row r="26" spans="1:8" s="33" customFormat="1" ht="18.95" customHeight="1">
      <c r="A26" s="198" t="s">
        <v>54</v>
      </c>
      <c r="B26" s="46">
        <v>0.3</v>
      </c>
      <c r="C26" s="190"/>
      <c r="D26" s="196"/>
      <c r="E26" s="197"/>
      <c r="F26" s="197">
        <f>D26-E26</f>
        <v>0</v>
      </c>
      <c r="G26" s="196">
        <f>F26*C26</f>
        <v>0</v>
      </c>
    </row>
    <row r="27" spans="1:8" s="33" customFormat="1" ht="18.95" customHeight="1">
      <c r="A27" s="198" t="s">
        <v>54</v>
      </c>
      <c r="B27" s="46">
        <v>0.5</v>
      </c>
      <c r="C27" s="190"/>
      <c r="D27" s="196"/>
      <c r="E27" s="197"/>
      <c r="F27" s="197">
        <f t="shared" ref="F27:F30" si="4">D27-E27</f>
        <v>0</v>
      </c>
      <c r="G27" s="196">
        <f>F27*C27</f>
        <v>0</v>
      </c>
    </row>
    <row r="28" spans="1:8" ht="18.95" customHeight="1">
      <c r="A28" s="198" t="s">
        <v>54</v>
      </c>
      <c r="B28" s="46">
        <v>0.6</v>
      </c>
      <c r="C28" s="190"/>
      <c r="D28" s="196"/>
      <c r="E28" s="197"/>
      <c r="F28" s="197">
        <f t="shared" si="4"/>
        <v>0</v>
      </c>
      <c r="G28" s="196">
        <f>F28*C28</f>
        <v>0</v>
      </c>
      <c r="H28" s="2"/>
    </row>
    <row r="29" spans="1:8" ht="18.95" customHeight="1">
      <c r="A29" s="198" t="s">
        <v>54</v>
      </c>
      <c r="B29" s="46">
        <v>0.8</v>
      </c>
      <c r="C29" s="190"/>
      <c r="D29" s="196"/>
      <c r="E29" s="197"/>
      <c r="F29" s="197">
        <f t="shared" si="4"/>
        <v>0</v>
      </c>
      <c r="G29" s="196">
        <f>F29*C29</f>
        <v>0</v>
      </c>
      <c r="H29" s="2"/>
    </row>
    <row r="30" spans="1:8" ht="18.95" customHeight="1">
      <c r="A30" s="198" t="s">
        <v>54</v>
      </c>
      <c r="B30" s="46" t="s">
        <v>34</v>
      </c>
      <c r="C30" s="190"/>
      <c r="D30" s="196"/>
      <c r="E30" s="197"/>
      <c r="F30" s="197">
        <f t="shared" si="4"/>
        <v>0</v>
      </c>
      <c r="G30" s="196">
        <f>F30*C30</f>
        <v>0</v>
      </c>
      <c r="H30" s="10"/>
    </row>
    <row r="31" spans="1:8" s="33" customFormat="1" ht="18.95" customHeight="1">
      <c r="A31" s="47" t="s">
        <v>55</v>
      </c>
      <c r="B31" s="50"/>
      <c r="C31" s="191">
        <f>SUM(C26:C30)</f>
        <v>0</v>
      </c>
      <c r="D31" s="228"/>
      <c r="E31" s="229"/>
      <c r="F31" s="192">
        <f>SUM(F26:F30)</f>
        <v>0</v>
      </c>
      <c r="G31" s="48">
        <f>SUM(G26:G30)</f>
        <v>0</v>
      </c>
    </row>
    <row r="32" spans="1:8" ht="18.95" customHeight="1">
      <c r="A32" s="198" t="s">
        <v>56</v>
      </c>
      <c r="B32" s="46">
        <v>0.3</v>
      </c>
      <c r="C32" s="190"/>
      <c r="D32" s="196"/>
      <c r="E32" s="197"/>
      <c r="F32" s="197">
        <f>D32-E32</f>
        <v>0</v>
      </c>
      <c r="G32" s="196">
        <f>F32*C32</f>
        <v>0</v>
      </c>
      <c r="H32" s="10"/>
    </row>
    <row r="33" spans="1:9" ht="18.95" customHeight="1">
      <c r="A33" s="198" t="s">
        <v>56</v>
      </c>
      <c r="B33" s="46">
        <v>0.5</v>
      </c>
      <c r="C33" s="190"/>
      <c r="D33" s="196"/>
      <c r="E33" s="197"/>
      <c r="F33" s="197">
        <f t="shared" ref="F33:F36" si="5">D33-E33</f>
        <v>0</v>
      </c>
      <c r="G33" s="196">
        <f>F33*C33</f>
        <v>0</v>
      </c>
      <c r="H33" s="7"/>
    </row>
    <row r="34" spans="1:9" ht="18.95" customHeight="1">
      <c r="A34" s="198" t="s">
        <v>56</v>
      </c>
      <c r="B34" s="46">
        <v>0.6</v>
      </c>
      <c r="C34" s="190"/>
      <c r="D34" s="196"/>
      <c r="E34" s="197"/>
      <c r="F34" s="197">
        <f t="shared" si="5"/>
        <v>0</v>
      </c>
      <c r="G34" s="196">
        <f>F34*C34</f>
        <v>0</v>
      </c>
      <c r="H34" s="7"/>
    </row>
    <row r="35" spans="1:9" ht="18.95" customHeight="1">
      <c r="A35" s="198" t="s">
        <v>56</v>
      </c>
      <c r="B35" s="46">
        <v>0.8</v>
      </c>
      <c r="C35" s="190"/>
      <c r="D35" s="196"/>
      <c r="E35" s="197"/>
      <c r="F35" s="197">
        <f t="shared" si="5"/>
        <v>0</v>
      </c>
      <c r="G35" s="196">
        <f>F35*C35</f>
        <v>0</v>
      </c>
      <c r="H35" s="7"/>
    </row>
    <row r="36" spans="1:9" ht="18.95" customHeight="1">
      <c r="A36" s="198" t="s">
        <v>56</v>
      </c>
      <c r="B36" s="46" t="s">
        <v>34</v>
      </c>
      <c r="C36" s="190"/>
      <c r="D36" s="196"/>
      <c r="E36" s="197"/>
      <c r="F36" s="197">
        <f t="shared" si="5"/>
        <v>0</v>
      </c>
      <c r="G36" s="196">
        <f>F36*C36</f>
        <v>0</v>
      </c>
      <c r="H36" s="7"/>
    </row>
    <row r="37" spans="1:9" ht="18.95" customHeight="1">
      <c r="A37" s="47" t="s">
        <v>57</v>
      </c>
      <c r="B37" s="50"/>
      <c r="C37" s="191">
        <f>SUM(C32:C36)</f>
        <v>0</v>
      </c>
      <c r="D37" s="228"/>
      <c r="E37" s="229"/>
      <c r="F37" s="192">
        <f>SUM(F32:F36)</f>
        <v>0</v>
      </c>
      <c r="G37" s="48">
        <f>SUM(G32:G36)</f>
        <v>0</v>
      </c>
      <c r="H37" s="7"/>
    </row>
    <row r="38" spans="1:9" ht="24.95" customHeight="1">
      <c r="A38" s="226" t="s">
        <v>58</v>
      </c>
      <c r="B38" s="227"/>
      <c r="C38" s="194">
        <f>C37+C31+C25+C19</f>
        <v>0</v>
      </c>
      <c r="D38" s="230"/>
      <c r="E38" s="231"/>
      <c r="F38" s="193">
        <f>F19+F25+F31+F37</f>
        <v>0</v>
      </c>
      <c r="G38" s="193">
        <f>G19+G25+G31+G37</f>
        <v>0</v>
      </c>
      <c r="H38" s="7"/>
      <c r="I38" s="45"/>
    </row>
    <row r="39" spans="1:9" ht="18.95" customHeight="1">
      <c r="A39" s="55"/>
      <c r="B39" s="55"/>
      <c r="C39" s="55"/>
      <c r="D39" s="55"/>
      <c r="E39" s="56"/>
      <c r="F39" s="57"/>
      <c r="G39" s="58"/>
      <c r="H39" s="43"/>
    </row>
    <row r="40" spans="1:9" s="17" customFormat="1" ht="18.95" customHeight="1">
      <c r="A40" s="225" t="s">
        <v>59</v>
      </c>
      <c r="B40" s="225"/>
      <c r="C40" s="65"/>
      <c r="D40" s="65"/>
      <c r="E40" s="65"/>
      <c r="F40" s="65"/>
      <c r="G40" s="65"/>
      <c r="H40" s="66"/>
    </row>
    <row r="41" spans="1:9" ht="29.1">
      <c r="A41" s="67" t="s">
        <v>60</v>
      </c>
      <c r="B41" s="68" t="s">
        <v>61</v>
      </c>
      <c r="C41" s="51"/>
      <c r="D41" s="51"/>
      <c r="E41" s="51"/>
      <c r="F41" s="51"/>
      <c r="G41" s="51"/>
      <c r="H41" s="43"/>
    </row>
    <row r="42" spans="1:9" ht="18.95" customHeight="1">
      <c r="A42" s="52" t="s">
        <v>62</v>
      </c>
      <c r="B42" s="53">
        <v>0</v>
      </c>
      <c r="C42" s="51"/>
      <c r="D42" s="51"/>
      <c r="E42" s="51"/>
      <c r="F42" s="51"/>
      <c r="G42" s="51"/>
      <c r="H42" s="43"/>
    </row>
    <row r="43" spans="1:9" ht="18.95" customHeight="1">
      <c r="A43" s="52" t="s">
        <v>63</v>
      </c>
      <c r="B43" s="53">
        <v>0</v>
      </c>
      <c r="C43" s="59"/>
      <c r="D43" s="51"/>
      <c r="E43" s="51"/>
      <c r="F43" s="51"/>
      <c r="G43" s="51"/>
      <c r="H43" s="43"/>
    </row>
    <row r="44" spans="1:9" ht="18.95" customHeight="1">
      <c r="A44" s="52" t="s">
        <v>64</v>
      </c>
      <c r="B44" s="53">
        <v>0</v>
      </c>
      <c r="C44" s="51"/>
      <c r="D44" s="51"/>
      <c r="E44" s="51"/>
      <c r="F44" s="51"/>
      <c r="G44" s="51"/>
      <c r="H44" s="43"/>
    </row>
    <row r="45" spans="1:9" ht="18.95" customHeight="1">
      <c r="A45" s="52" t="s">
        <v>65</v>
      </c>
      <c r="B45" s="53">
        <v>0</v>
      </c>
      <c r="C45" s="51"/>
      <c r="D45" s="51"/>
      <c r="E45" s="51"/>
      <c r="F45" s="51"/>
      <c r="G45" s="51"/>
      <c r="H45" s="43"/>
    </row>
    <row r="46" spans="1:9" ht="18.95" customHeight="1">
      <c r="A46" s="52" t="s">
        <v>66</v>
      </c>
      <c r="B46" s="53">
        <v>0</v>
      </c>
      <c r="C46" s="51"/>
      <c r="D46" s="51"/>
      <c r="E46" s="51"/>
      <c r="F46" s="51"/>
      <c r="G46" s="51"/>
      <c r="H46" s="43"/>
    </row>
    <row r="47" spans="1:9" ht="18.95" customHeight="1">
      <c r="A47" s="52" t="s">
        <v>67</v>
      </c>
      <c r="B47" s="53">
        <v>0</v>
      </c>
      <c r="C47" s="51"/>
      <c r="D47" s="51"/>
      <c r="E47" s="51"/>
      <c r="F47" s="51"/>
      <c r="G47" s="51"/>
      <c r="H47" s="43"/>
    </row>
    <row r="48" spans="1:9" ht="29.1">
      <c r="A48" s="111" t="s">
        <v>68</v>
      </c>
      <c r="B48" s="112">
        <f>SUM(B42:B47)</f>
        <v>0</v>
      </c>
      <c r="C48" s="51"/>
      <c r="D48" s="51"/>
      <c r="E48" s="51"/>
      <c r="F48" s="51"/>
      <c r="G48" s="51"/>
      <c r="H48" s="43"/>
    </row>
    <row r="49" spans="1:8" ht="18.95" customHeight="1">
      <c r="A49" s="33"/>
      <c r="B49" s="33"/>
      <c r="C49" s="33"/>
      <c r="D49" s="33"/>
      <c r="E49" s="33"/>
      <c r="F49" s="33"/>
      <c r="G49" s="33" t="s">
        <v>69</v>
      </c>
      <c r="H49" s="44"/>
    </row>
    <row r="50" spans="1:8" ht="18.95" customHeight="1">
      <c r="A50" s="33"/>
      <c r="B50" s="33"/>
      <c r="C50" s="33"/>
      <c r="D50" s="33"/>
      <c r="E50" s="33"/>
      <c r="F50" s="33"/>
      <c r="G50" s="33"/>
      <c r="H50" s="10"/>
    </row>
    <row r="51" spans="1:8" ht="18.95" customHeight="1">
      <c r="A51" s="5"/>
      <c r="B51" s="5"/>
      <c r="C51" s="11"/>
      <c r="D51" s="7"/>
      <c r="E51" s="7"/>
      <c r="F51" s="5"/>
      <c r="G51" s="4"/>
      <c r="H51" s="43"/>
    </row>
    <row r="52" spans="1:8" ht="18.95" customHeight="1">
      <c r="A52" s="5"/>
      <c r="B52" s="5"/>
      <c r="C52" s="11"/>
      <c r="D52" s="7"/>
      <c r="E52" s="7"/>
      <c r="F52" s="5"/>
      <c r="G52" s="4"/>
      <c r="H52" s="43"/>
    </row>
    <row r="53" spans="1:8" ht="18.95" customHeight="1">
      <c r="A53" s="5"/>
      <c r="B53" s="5"/>
      <c r="C53" s="11"/>
      <c r="D53" s="7"/>
      <c r="E53" s="7"/>
      <c r="F53" s="5"/>
      <c r="G53" s="4"/>
      <c r="H53" s="44"/>
    </row>
    <row r="54" spans="1:8" ht="18.95" customHeight="1">
      <c r="A54" s="5"/>
      <c r="B54" s="5"/>
      <c r="C54" s="11"/>
      <c r="D54" s="7"/>
      <c r="E54" s="7"/>
      <c r="F54" s="5"/>
      <c r="G54" s="4"/>
      <c r="H54" s="5"/>
    </row>
    <row r="55" spans="1:8" ht="18.95" customHeight="1">
      <c r="A55" s="12"/>
      <c r="B55" s="10"/>
      <c r="C55" s="13"/>
      <c r="D55" s="7"/>
      <c r="E55" s="7"/>
      <c r="F55" s="5"/>
      <c r="G55" s="4"/>
      <c r="H55" s="43"/>
    </row>
    <row r="56" spans="1:8" ht="18.95" customHeight="1">
      <c r="A56" s="4"/>
      <c r="B56" s="4"/>
      <c r="C56" s="5"/>
      <c r="D56" s="11"/>
      <c r="E56" s="10"/>
      <c r="F56" s="5"/>
      <c r="G56" s="4"/>
      <c r="H56" s="10"/>
    </row>
    <row r="57" spans="1:8" ht="18.95" customHeight="1">
      <c r="A57" s="4"/>
      <c r="B57" s="4"/>
      <c r="C57" s="5"/>
      <c r="D57" s="11"/>
      <c r="E57" s="10"/>
      <c r="F57" s="5"/>
      <c r="G57" s="5"/>
      <c r="H57" s="43"/>
    </row>
    <row r="58" spans="1:8" ht="18.95" customHeight="1">
      <c r="A58" s="4"/>
      <c r="B58" s="4"/>
      <c r="C58" s="5"/>
      <c r="D58" s="11"/>
      <c r="E58" s="7"/>
      <c r="F58" s="5"/>
      <c r="G58" s="12"/>
      <c r="H58" s="10"/>
    </row>
    <row r="59" spans="1:8" ht="18.95" customHeight="1">
      <c r="A59" s="4"/>
      <c r="B59" s="4"/>
      <c r="C59" s="5"/>
      <c r="D59" s="11"/>
      <c r="E59" s="7"/>
      <c r="F59" s="5"/>
      <c r="G59" s="4"/>
      <c r="H59" s="43"/>
    </row>
    <row r="60" spans="1:8" ht="18.95" customHeight="1">
      <c r="A60" s="4"/>
      <c r="B60" s="4"/>
      <c r="C60" s="5"/>
      <c r="D60" s="11"/>
      <c r="E60" s="7"/>
      <c r="F60" s="5"/>
      <c r="G60" s="4"/>
      <c r="H60" s="8"/>
    </row>
    <row r="61" spans="1:8" ht="18.95" customHeight="1">
      <c r="A61" s="4"/>
      <c r="B61" s="4"/>
      <c r="C61" s="5"/>
      <c r="D61" s="11"/>
      <c r="E61" s="7"/>
      <c r="F61" s="5"/>
      <c r="G61" s="5"/>
      <c r="H61" s="9"/>
    </row>
    <row r="62" spans="1:8" ht="18.95" customHeight="1">
      <c r="A62" s="4"/>
      <c r="B62" s="4"/>
      <c r="C62" s="5"/>
      <c r="D62" s="11"/>
      <c r="E62" s="7"/>
      <c r="F62" s="5"/>
      <c r="G62" s="5"/>
      <c r="H62" s="9"/>
    </row>
    <row r="63" spans="1:8" ht="18.95" customHeight="1">
      <c r="A63" s="4"/>
      <c r="B63" s="4"/>
      <c r="C63" s="5"/>
      <c r="D63" s="11"/>
      <c r="E63" s="7"/>
      <c r="F63" s="5"/>
      <c r="G63" s="5"/>
      <c r="H63" s="9"/>
    </row>
    <row r="64" spans="1:8" ht="18.95" customHeight="1">
      <c r="A64" s="4"/>
      <c r="B64" s="4"/>
      <c r="C64" s="5"/>
      <c r="D64" s="11"/>
      <c r="E64" s="7"/>
      <c r="F64" s="5"/>
      <c r="G64" s="14"/>
      <c r="H64" s="9"/>
    </row>
    <row r="65" spans="1:8" ht="18.95" customHeight="1">
      <c r="A65" s="4"/>
      <c r="B65" s="4"/>
      <c r="C65" s="5"/>
      <c r="D65" s="11"/>
      <c r="E65" s="7"/>
      <c r="F65" s="5"/>
      <c r="G65" s="4"/>
      <c r="H65" s="9"/>
    </row>
    <row r="66" spans="1:8" ht="18.95" customHeight="1">
      <c r="A66" s="4"/>
      <c r="B66" s="4"/>
      <c r="C66" s="5"/>
      <c r="D66" s="11"/>
      <c r="E66" s="7"/>
      <c r="F66" s="5"/>
      <c r="G66" s="4"/>
      <c r="H66" s="5"/>
    </row>
    <row r="67" spans="1:8" ht="18.95" customHeight="1">
      <c r="A67" s="4"/>
      <c r="B67" s="4"/>
      <c r="C67" s="5"/>
      <c r="D67" s="11"/>
      <c r="E67" s="7"/>
      <c r="F67" s="5"/>
      <c r="G67" s="5"/>
      <c r="H67" s="5"/>
    </row>
    <row r="68" spans="1:8" ht="18.95" customHeight="1">
      <c r="A68" s="4"/>
      <c r="B68" s="4"/>
      <c r="C68" s="5"/>
      <c r="D68" s="11"/>
      <c r="E68" s="7"/>
      <c r="F68" s="5"/>
      <c r="G68" s="14"/>
      <c r="H68" s="2"/>
    </row>
    <row r="69" spans="1:8" ht="18.95" customHeight="1">
      <c r="A69" s="4"/>
      <c r="B69" s="4"/>
      <c r="C69" s="5"/>
      <c r="D69" s="11"/>
      <c r="E69" s="7"/>
      <c r="F69" s="5"/>
      <c r="G69" s="5"/>
      <c r="H69" s="2"/>
    </row>
    <row r="70" spans="1:8" ht="18.95" customHeight="1">
      <c r="A70" s="4"/>
      <c r="B70" s="4"/>
      <c r="C70" s="5"/>
      <c r="D70" s="11"/>
      <c r="E70" s="7"/>
      <c r="F70" s="5"/>
      <c r="G70" s="5"/>
      <c r="H70" s="2"/>
    </row>
    <row r="71" spans="1:8" ht="18.95" customHeight="1">
      <c r="A71" s="4"/>
      <c r="B71" s="4"/>
      <c r="C71" s="5"/>
      <c r="D71" s="11"/>
      <c r="E71" s="7"/>
      <c r="F71" s="5"/>
      <c r="G71" s="5"/>
      <c r="H71" s="2"/>
    </row>
    <row r="72" spans="1:8" ht="18.95" customHeight="1">
      <c r="A72" s="4"/>
      <c r="B72" s="4"/>
      <c r="C72" s="5"/>
      <c r="D72" s="11"/>
      <c r="E72" s="7"/>
      <c r="F72" s="5"/>
      <c r="G72" s="5"/>
      <c r="H72" s="2"/>
    </row>
    <row r="73" spans="1:8" ht="18.95" customHeight="1">
      <c r="A73" s="4"/>
      <c r="B73" s="4"/>
      <c r="C73" s="5"/>
      <c r="D73" s="11"/>
      <c r="E73" s="7"/>
      <c r="F73" s="5"/>
      <c r="G73" s="5"/>
      <c r="H73" s="2"/>
    </row>
    <row r="74" spans="1:8" ht="18.95" customHeight="1">
      <c r="A74" s="5"/>
      <c r="B74" s="4"/>
      <c r="C74" s="5"/>
      <c r="D74" s="11"/>
      <c r="E74" s="7"/>
      <c r="F74" s="5"/>
      <c r="G74" s="5"/>
      <c r="H74" s="2"/>
    </row>
    <row r="75" spans="1:8" ht="18.95" customHeight="1">
      <c r="A75" s="5"/>
      <c r="B75" s="4"/>
      <c r="C75" s="5"/>
      <c r="D75" s="11"/>
      <c r="E75" s="7"/>
      <c r="F75" s="5"/>
      <c r="G75" s="5"/>
    </row>
    <row r="76" spans="1:8" ht="18.95" customHeight="1">
      <c r="A76" s="5"/>
      <c r="B76" s="12"/>
      <c r="C76" s="10"/>
      <c r="D76" s="6"/>
      <c r="E76" s="7"/>
      <c r="F76" s="5"/>
      <c r="G76" s="5"/>
    </row>
    <row r="77" spans="1:8" ht="18.95" customHeight="1">
      <c r="A77" s="2"/>
      <c r="B77" s="2"/>
      <c r="C77" s="2"/>
      <c r="D77" s="2"/>
      <c r="E77" s="2"/>
      <c r="F77" s="2"/>
      <c r="G77" s="2"/>
    </row>
    <row r="78" spans="1:8" ht="18.95" customHeight="1">
      <c r="A78" s="2"/>
      <c r="B78" s="2"/>
      <c r="C78" s="2"/>
      <c r="D78" s="2"/>
      <c r="E78" s="2"/>
      <c r="F78" s="2"/>
      <c r="G78" s="2"/>
    </row>
    <row r="79" spans="1:8" ht="18.95" customHeight="1">
      <c r="A79" s="2"/>
      <c r="B79" s="2"/>
      <c r="C79" s="2"/>
      <c r="D79" s="2"/>
      <c r="E79" s="2"/>
      <c r="F79" s="2"/>
      <c r="G79" s="2"/>
    </row>
    <row r="80" spans="1:8" ht="18.95" customHeight="1">
      <c r="A80" s="2"/>
      <c r="B80" s="2"/>
      <c r="C80" s="2"/>
      <c r="D80" s="2"/>
      <c r="E80" s="2"/>
      <c r="F80" s="2"/>
      <c r="G80" s="2"/>
    </row>
    <row r="81" spans="1:7" ht="18.95" customHeight="1">
      <c r="A81" s="2"/>
      <c r="B81" s="2"/>
      <c r="C81" s="2"/>
      <c r="D81" s="2"/>
      <c r="E81" s="2"/>
      <c r="F81" s="2"/>
      <c r="G81" s="2"/>
    </row>
    <row r="82" spans="1:7" ht="18.95" customHeight="1">
      <c r="A82" s="2"/>
      <c r="B82" s="2"/>
      <c r="C82" s="2"/>
      <c r="D82" s="2"/>
      <c r="E82" s="2"/>
      <c r="F82" s="2"/>
      <c r="G82" s="2"/>
    </row>
    <row r="83" spans="1:7" ht="18.95" customHeight="1">
      <c r="A83" s="2"/>
      <c r="B83" s="2"/>
      <c r="C83" s="2"/>
      <c r="D83" s="2"/>
      <c r="E83" s="2"/>
      <c r="F83" s="2"/>
      <c r="G83" s="2"/>
    </row>
  </sheetData>
  <protectedRanges>
    <protectedRange sqref="C39:G48 D14:G38" name="Range2"/>
    <protectedRange sqref="A42:B48" name="Range3"/>
  </protectedRanges>
  <mergeCells count="8">
    <mergeCell ref="A12:C12"/>
    <mergeCell ref="A40:B40"/>
    <mergeCell ref="A38:B38"/>
    <mergeCell ref="D31:E31"/>
    <mergeCell ref="D25:E25"/>
    <mergeCell ref="D19:E19"/>
    <mergeCell ref="D37:E37"/>
    <mergeCell ref="D38:E38"/>
  </mergeCells>
  <pageMargins left="0.6" right="0.6" top="0.5" bottom="0.5" header="0.3" footer="0.3"/>
  <pageSetup scale="55" orientation="landscape" r:id="rId1"/>
  <headerFooter>
    <oddFooter>&amp;L&amp;10&amp;K00-047Office of Economic Development Internal Work Papers&amp;R&amp;10&amp;K01+047Page &amp;P of &amp;N</oddFooter>
  </headerFooter>
  <ignoredErrors>
    <ignoredError sqref="F31:G31 E39:G39 F19:G19 F25:G25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648C4-7DF9-4560-A365-8DE0F60AF41D}">
  <sheetPr>
    <tabColor rgb="FF0096D6"/>
  </sheetPr>
  <dimension ref="A1:M81"/>
  <sheetViews>
    <sheetView workbookViewId="0">
      <selection activeCell="M12" sqref="M12"/>
    </sheetView>
  </sheetViews>
  <sheetFormatPr defaultColWidth="11.85546875" defaultRowHeight="12.95"/>
  <cols>
    <col min="1" max="1" width="30.140625" style="22" customWidth="1"/>
    <col min="2" max="2" width="10.42578125" style="22" customWidth="1"/>
    <col min="3" max="3" width="8.7109375" style="22" customWidth="1"/>
    <col min="4" max="4" width="8.5703125" style="22" customWidth="1"/>
    <col min="5" max="5" width="11.140625" style="22" customWidth="1"/>
    <col min="6" max="6" width="13.140625" style="22" customWidth="1"/>
    <col min="7" max="7" width="1.85546875" style="22" customWidth="1"/>
    <col min="8" max="10" width="11.85546875" style="22"/>
    <col min="11" max="11" width="12.7109375" style="22" bestFit="1" customWidth="1"/>
    <col min="12" max="12" width="7.5703125" style="22" customWidth="1"/>
    <col min="13" max="13" width="31.42578125" style="22" customWidth="1"/>
    <col min="14" max="16384" width="11.85546875" style="22"/>
  </cols>
  <sheetData>
    <row r="1" spans="1:13" ht="26.1">
      <c r="A1" s="207" t="e">
        <f>#REF!</f>
        <v>#REF!</v>
      </c>
      <c r="B1" s="207"/>
      <c r="C1" s="207"/>
      <c r="D1" s="207"/>
      <c r="E1" s="207"/>
      <c r="F1" s="207"/>
      <c r="G1"/>
      <c r="J1"/>
      <c r="K1"/>
    </row>
    <row r="2" spans="1:13" s="29" customFormat="1" ht="18.600000000000001">
      <c r="A2" s="218" t="e">
        <f>#REF!</f>
        <v>#REF!</v>
      </c>
      <c r="B2" s="218"/>
      <c r="C2" s="218"/>
      <c r="D2" s="218"/>
      <c r="E2" s="218"/>
      <c r="F2" s="218"/>
      <c r="G2" s="26"/>
      <c r="J2" s="26"/>
      <c r="K2" s="26"/>
    </row>
    <row r="3" spans="1:13" s="29" customFormat="1" ht="18.95">
      <c r="A3" s="218" t="e">
        <f>#REF!</f>
        <v>#REF!</v>
      </c>
      <c r="B3" s="218"/>
      <c r="C3" s="218"/>
      <c r="D3" s="218"/>
      <c r="E3" s="218"/>
      <c r="F3" s="218"/>
      <c r="G3" s="26"/>
      <c r="J3" s="26"/>
      <c r="K3" s="24"/>
    </row>
    <row r="4" spans="1:13" s="28" customFormat="1" ht="18.600000000000001"/>
    <row r="5" spans="1:13" s="28" customFormat="1" ht="18.600000000000001">
      <c r="A5" s="236" t="s">
        <v>70</v>
      </c>
      <c r="B5" s="237"/>
      <c r="C5" s="237"/>
      <c r="D5" s="237"/>
      <c r="E5" s="237"/>
      <c r="F5" s="238"/>
      <c r="G5" s="161"/>
      <c r="H5" s="236" t="s">
        <v>71</v>
      </c>
      <c r="I5" s="237"/>
      <c r="J5" s="237"/>
      <c r="K5" s="238"/>
      <c r="L5" s="162"/>
      <c r="M5" s="163"/>
    </row>
    <row r="6" spans="1:13" s="28" customFormat="1" ht="29.1">
      <c r="A6" s="173" t="s">
        <v>72</v>
      </c>
      <c r="B6" s="173" t="s">
        <v>73</v>
      </c>
      <c r="C6" s="173" t="s">
        <v>74</v>
      </c>
      <c r="D6" s="173" t="s">
        <v>75</v>
      </c>
      <c r="E6" s="173" t="s">
        <v>76</v>
      </c>
      <c r="F6" s="173" t="s">
        <v>77</v>
      </c>
      <c r="G6" s="161"/>
      <c r="H6" s="232" t="s">
        <v>78</v>
      </c>
      <c r="I6" s="233"/>
      <c r="J6" s="233"/>
      <c r="K6" s="164">
        <f>SUM(C7:C35)</f>
        <v>0</v>
      </c>
      <c r="L6" s="162"/>
      <c r="M6" s="165"/>
    </row>
    <row r="7" spans="1:13" s="28" customFormat="1" ht="18.600000000000001">
      <c r="A7" s="174" t="s">
        <v>79</v>
      </c>
      <c r="B7" s="175">
        <v>0.6</v>
      </c>
      <c r="C7" s="176"/>
      <c r="D7" s="176"/>
      <c r="E7" s="177"/>
      <c r="F7" s="178">
        <f>C7*E7</f>
        <v>0</v>
      </c>
      <c r="G7" s="161"/>
      <c r="H7" s="232" t="s">
        <v>80</v>
      </c>
      <c r="I7" s="233"/>
      <c r="J7" s="233"/>
      <c r="K7" s="164">
        <f>SUM(C7:C23)</f>
        <v>0</v>
      </c>
      <c r="L7" s="162"/>
      <c r="M7" s="161"/>
    </row>
    <row r="8" spans="1:13" s="28" customFormat="1" ht="18.600000000000001">
      <c r="A8" s="174" t="s">
        <v>81</v>
      </c>
      <c r="B8" s="175">
        <v>0.6</v>
      </c>
      <c r="C8" s="176"/>
      <c r="D8" s="176"/>
      <c r="E8" s="177"/>
      <c r="F8" s="178">
        <f t="shared" ref="F8:F35" si="0">C8*E8</f>
        <v>0</v>
      </c>
      <c r="G8" s="161"/>
      <c r="H8" s="232" t="s">
        <v>82</v>
      </c>
      <c r="I8" s="233"/>
      <c r="J8" s="233"/>
      <c r="K8" s="164">
        <f>SUM(C25:C29)</f>
        <v>0</v>
      </c>
      <c r="L8" s="162"/>
      <c r="M8" s="163"/>
    </row>
    <row r="9" spans="1:13" s="28" customFormat="1" ht="18.600000000000001">
      <c r="A9" s="174" t="s">
        <v>83</v>
      </c>
      <c r="B9" s="175">
        <v>0.6</v>
      </c>
      <c r="C9" s="176"/>
      <c r="D9" s="176"/>
      <c r="E9" s="177"/>
      <c r="F9" s="178">
        <f t="shared" si="0"/>
        <v>0</v>
      </c>
      <c r="G9" s="161"/>
      <c r="H9" s="232" t="s">
        <v>84</v>
      </c>
      <c r="I9" s="233"/>
      <c r="J9" s="233"/>
      <c r="K9" s="166" t="e">
        <f>(K7+K8)/K6</f>
        <v>#DIV/0!</v>
      </c>
      <c r="L9" s="162"/>
      <c r="M9" s="163"/>
    </row>
    <row r="10" spans="1:13" s="28" customFormat="1" ht="18.600000000000001">
      <c r="A10" s="174" t="s">
        <v>85</v>
      </c>
      <c r="B10" s="175">
        <v>0.6</v>
      </c>
      <c r="C10" s="176"/>
      <c r="D10" s="176"/>
      <c r="E10" s="177"/>
      <c r="F10" s="178">
        <f t="shared" si="0"/>
        <v>0</v>
      </c>
      <c r="G10" s="161"/>
      <c r="H10" s="234"/>
      <c r="I10" s="235"/>
      <c r="J10" s="235"/>
      <c r="K10" s="164"/>
      <c r="L10" s="162"/>
      <c r="M10" s="163"/>
    </row>
    <row r="11" spans="1:13" s="28" customFormat="1" ht="18.600000000000001">
      <c r="A11" s="174" t="s">
        <v>86</v>
      </c>
      <c r="B11" s="175">
        <v>0.6</v>
      </c>
      <c r="C11" s="176"/>
      <c r="D11" s="176"/>
      <c r="E11" s="177"/>
      <c r="F11" s="178">
        <f t="shared" si="0"/>
        <v>0</v>
      </c>
      <c r="G11" s="161"/>
      <c r="H11" s="232" t="s">
        <v>87</v>
      </c>
      <c r="I11" s="233"/>
      <c r="J11" s="233"/>
      <c r="K11" s="181">
        <f>SUMPRODUCT(C7:C35,D7:D35)</f>
        <v>0</v>
      </c>
      <c r="L11" s="162"/>
      <c r="M11" s="163"/>
    </row>
    <row r="12" spans="1:13" s="28" customFormat="1" ht="18.600000000000001">
      <c r="A12" s="174"/>
      <c r="B12" s="179"/>
      <c r="C12" s="176"/>
      <c r="D12" s="176"/>
      <c r="E12" s="177"/>
      <c r="F12" s="178"/>
      <c r="G12" s="161"/>
      <c r="H12" s="232" t="s">
        <v>77</v>
      </c>
      <c r="I12" s="233"/>
      <c r="J12" s="233"/>
      <c r="K12" s="180">
        <f>SUM(F7:F35)+SUM(M5:M27)</f>
        <v>0</v>
      </c>
      <c r="L12" s="162"/>
      <c r="M12" s="163"/>
    </row>
    <row r="13" spans="1:13" s="28" customFormat="1" ht="18.600000000000001">
      <c r="A13" s="174" t="s">
        <v>79</v>
      </c>
      <c r="B13" s="175">
        <v>0.7</v>
      </c>
      <c r="C13" s="176"/>
      <c r="D13" s="176"/>
      <c r="E13" s="177"/>
      <c r="F13" s="178">
        <f t="shared" si="0"/>
        <v>0</v>
      </c>
      <c r="G13" s="161"/>
      <c r="H13" s="234"/>
      <c r="I13" s="235"/>
      <c r="J13" s="235"/>
      <c r="K13" s="164"/>
      <c r="L13" s="162"/>
      <c r="M13" s="163"/>
    </row>
    <row r="14" spans="1:13" s="28" customFormat="1" ht="18.600000000000001">
      <c r="A14" s="174" t="s">
        <v>81</v>
      </c>
      <c r="B14" s="175">
        <v>0.7</v>
      </c>
      <c r="C14" s="176"/>
      <c r="D14" s="176"/>
      <c r="E14" s="177"/>
      <c r="F14" s="178">
        <f t="shared" si="0"/>
        <v>0</v>
      </c>
      <c r="G14" s="161"/>
      <c r="H14" s="232" t="s">
        <v>88</v>
      </c>
      <c r="I14" s="233"/>
      <c r="J14" s="233"/>
      <c r="K14" s="164">
        <f>SUM(C7:C11)</f>
        <v>0</v>
      </c>
      <c r="L14" s="162"/>
      <c r="M14" s="163"/>
    </row>
    <row r="15" spans="1:13" s="28" customFormat="1" ht="18.600000000000001">
      <c r="A15" s="174" t="s">
        <v>83</v>
      </c>
      <c r="B15" s="175">
        <v>0.7</v>
      </c>
      <c r="C15" s="176"/>
      <c r="D15" s="176"/>
      <c r="E15" s="177"/>
      <c r="F15" s="178">
        <f t="shared" si="0"/>
        <v>0</v>
      </c>
      <c r="G15" s="161"/>
      <c r="H15" s="232" t="s">
        <v>89</v>
      </c>
      <c r="I15" s="233"/>
      <c r="J15" s="233"/>
      <c r="K15" s="164">
        <f>SUM(C13:C17)</f>
        <v>0</v>
      </c>
      <c r="L15" s="162"/>
      <c r="M15" s="163"/>
    </row>
    <row r="16" spans="1:13" s="28" customFormat="1" ht="18.600000000000001">
      <c r="A16" s="174" t="s">
        <v>85</v>
      </c>
      <c r="B16" s="175">
        <v>0.7</v>
      </c>
      <c r="C16" s="176"/>
      <c r="D16" s="176"/>
      <c r="E16" s="177"/>
      <c r="F16" s="178">
        <f t="shared" si="0"/>
        <v>0</v>
      </c>
      <c r="G16" s="161"/>
      <c r="H16" s="232" t="s">
        <v>90</v>
      </c>
      <c r="I16" s="233"/>
      <c r="J16" s="233"/>
      <c r="K16" s="164">
        <f>SUM(C19:C23)</f>
        <v>0</v>
      </c>
      <c r="L16" s="162"/>
      <c r="M16" s="163"/>
    </row>
    <row r="17" spans="1:13" s="28" customFormat="1" ht="18.600000000000001">
      <c r="A17" s="174" t="s">
        <v>86</v>
      </c>
      <c r="B17" s="175">
        <v>0.7</v>
      </c>
      <c r="C17" s="176"/>
      <c r="D17" s="176"/>
      <c r="E17" s="177"/>
      <c r="F17" s="178">
        <f t="shared" si="0"/>
        <v>0</v>
      </c>
      <c r="G17" s="161"/>
      <c r="H17" s="232" t="s">
        <v>91</v>
      </c>
      <c r="I17" s="233"/>
      <c r="J17" s="233"/>
      <c r="K17" s="164">
        <f>SUM(C25:C29)</f>
        <v>0</v>
      </c>
      <c r="L17" s="162"/>
      <c r="M17" s="163"/>
    </row>
    <row r="18" spans="1:13" s="28" customFormat="1" ht="18.600000000000001">
      <c r="A18" s="174"/>
      <c r="B18" s="179"/>
      <c r="C18" s="176"/>
      <c r="D18" s="176"/>
      <c r="E18" s="177"/>
      <c r="F18" s="178"/>
      <c r="G18" s="161"/>
      <c r="H18" s="239" t="s">
        <v>92</v>
      </c>
      <c r="I18" s="240"/>
      <c r="J18" s="240"/>
      <c r="K18" s="167">
        <f>SUM(C31:C35)</f>
        <v>0</v>
      </c>
      <c r="L18" s="162"/>
      <c r="M18" s="163"/>
    </row>
    <row r="19" spans="1:13" s="28" customFormat="1" ht="18.600000000000001">
      <c r="A19" s="174" t="s">
        <v>79</v>
      </c>
      <c r="B19" s="175">
        <v>0.8</v>
      </c>
      <c r="C19" s="176"/>
      <c r="D19" s="176"/>
      <c r="E19" s="177"/>
      <c r="F19" s="178">
        <f t="shared" si="0"/>
        <v>0</v>
      </c>
      <c r="G19" s="161"/>
      <c r="H19" s="161"/>
      <c r="I19" s="161"/>
      <c r="J19" s="161"/>
      <c r="K19" s="161"/>
      <c r="L19" s="162"/>
      <c r="M19" s="163"/>
    </row>
    <row r="20" spans="1:13" s="28" customFormat="1" ht="18.600000000000001">
      <c r="A20" s="174" t="s">
        <v>81</v>
      </c>
      <c r="B20" s="175">
        <v>0.8</v>
      </c>
      <c r="C20" s="176"/>
      <c r="D20" s="176"/>
      <c r="E20" s="177"/>
      <c r="F20" s="178">
        <f t="shared" si="0"/>
        <v>0</v>
      </c>
      <c r="G20" s="161"/>
      <c r="H20" s="168"/>
      <c r="I20" s="169"/>
      <c r="J20" s="170"/>
      <c r="K20" s="170"/>
      <c r="L20" s="162"/>
      <c r="M20" s="163"/>
    </row>
    <row r="21" spans="1:13" s="28" customFormat="1" ht="18.600000000000001">
      <c r="A21" s="174" t="s">
        <v>83</v>
      </c>
      <c r="B21" s="175">
        <v>0.8</v>
      </c>
      <c r="C21" s="176"/>
      <c r="D21" s="176"/>
      <c r="E21" s="177"/>
      <c r="F21" s="178">
        <f t="shared" si="0"/>
        <v>0</v>
      </c>
      <c r="G21" s="161"/>
      <c r="H21" s="161"/>
      <c r="I21" s="171"/>
      <c r="J21" s="170"/>
      <c r="K21" s="170"/>
      <c r="L21" s="162"/>
      <c r="M21" s="163"/>
    </row>
    <row r="22" spans="1:13" s="28" customFormat="1" ht="18.600000000000001">
      <c r="A22" s="174" t="s">
        <v>85</v>
      </c>
      <c r="B22" s="175">
        <v>0.8</v>
      </c>
      <c r="C22" s="176"/>
      <c r="D22" s="176"/>
      <c r="E22" s="177"/>
      <c r="F22" s="178">
        <f t="shared" si="0"/>
        <v>0</v>
      </c>
      <c r="G22" s="161"/>
      <c r="H22" s="168"/>
      <c r="I22" s="169"/>
      <c r="J22" s="170"/>
      <c r="K22" s="170"/>
      <c r="L22" s="162"/>
      <c r="M22" s="163"/>
    </row>
    <row r="23" spans="1:13" s="28" customFormat="1" ht="18.600000000000001">
      <c r="A23" s="174" t="s">
        <v>86</v>
      </c>
      <c r="B23" s="175">
        <v>0.8</v>
      </c>
      <c r="C23" s="176"/>
      <c r="D23" s="176"/>
      <c r="E23" s="177"/>
      <c r="F23" s="178">
        <f t="shared" si="0"/>
        <v>0</v>
      </c>
      <c r="G23" s="161"/>
      <c r="H23" s="168"/>
      <c r="I23" s="169"/>
      <c r="J23" s="170"/>
      <c r="K23" s="170"/>
      <c r="L23" s="162"/>
      <c r="M23" s="163"/>
    </row>
    <row r="24" spans="1:13" s="28" customFormat="1" ht="18.600000000000001">
      <c r="A24" s="174"/>
      <c r="B24" s="179"/>
      <c r="C24" s="176"/>
      <c r="D24" s="176"/>
      <c r="E24" s="177"/>
      <c r="F24" s="178"/>
      <c r="G24" s="161"/>
      <c r="H24" s="168"/>
      <c r="I24" s="169"/>
      <c r="J24" s="170"/>
      <c r="K24" s="170"/>
      <c r="L24" s="162"/>
      <c r="M24" s="163"/>
    </row>
    <row r="25" spans="1:13" s="28" customFormat="1" ht="18.600000000000001">
      <c r="A25" s="174" t="s">
        <v>79</v>
      </c>
      <c r="B25" s="175">
        <v>1.2</v>
      </c>
      <c r="C25" s="176"/>
      <c r="D25" s="176"/>
      <c r="E25" s="177"/>
      <c r="F25" s="178">
        <f t="shared" si="0"/>
        <v>0</v>
      </c>
      <c r="G25" s="161"/>
      <c r="H25" s="168"/>
      <c r="I25" s="169"/>
      <c r="J25" s="170"/>
      <c r="K25" s="170"/>
      <c r="L25" s="162"/>
      <c r="M25" s="163"/>
    </row>
    <row r="26" spans="1:13" s="28" customFormat="1" ht="18.600000000000001">
      <c r="A26" s="174" t="s">
        <v>81</v>
      </c>
      <c r="B26" s="175">
        <v>1.2</v>
      </c>
      <c r="C26" s="176"/>
      <c r="D26" s="176"/>
      <c r="E26" s="177"/>
      <c r="F26" s="178">
        <f t="shared" si="0"/>
        <v>0</v>
      </c>
      <c r="G26" s="161"/>
      <c r="H26" s="168"/>
      <c r="I26" s="169"/>
      <c r="J26" s="170"/>
      <c r="K26" s="170"/>
      <c r="L26" s="162"/>
      <c r="M26" s="163"/>
    </row>
    <row r="27" spans="1:13" s="28" customFormat="1" ht="18.600000000000001">
      <c r="A27" s="174" t="s">
        <v>83</v>
      </c>
      <c r="B27" s="175">
        <v>1.2</v>
      </c>
      <c r="C27" s="176"/>
      <c r="D27" s="176"/>
      <c r="E27" s="177"/>
      <c r="F27" s="178">
        <f t="shared" si="0"/>
        <v>0</v>
      </c>
      <c r="G27" s="161"/>
      <c r="H27" s="161"/>
      <c r="I27" s="161"/>
      <c r="J27" s="161"/>
      <c r="K27" s="161"/>
      <c r="L27" s="162"/>
      <c r="M27" s="163"/>
    </row>
    <row r="28" spans="1:13" s="28" customFormat="1" ht="18.600000000000001">
      <c r="A28" s="174" t="s">
        <v>85</v>
      </c>
      <c r="B28" s="175">
        <v>1.2</v>
      </c>
      <c r="C28" s="176"/>
      <c r="D28" s="176"/>
      <c r="E28" s="177"/>
      <c r="F28" s="178">
        <f t="shared" si="0"/>
        <v>0</v>
      </c>
      <c r="G28" s="161"/>
      <c r="H28" s="161"/>
      <c r="I28" s="161"/>
      <c r="J28" s="161"/>
      <c r="K28" s="161"/>
      <c r="L28" s="161"/>
      <c r="M28" s="161"/>
    </row>
    <row r="29" spans="1:13" s="28" customFormat="1" ht="18.600000000000001">
      <c r="A29" s="174" t="s">
        <v>86</v>
      </c>
      <c r="B29" s="175">
        <v>1.2</v>
      </c>
      <c r="C29" s="176"/>
      <c r="D29" s="176"/>
      <c r="E29" s="177"/>
      <c r="F29" s="178">
        <f t="shared" si="0"/>
        <v>0</v>
      </c>
      <c r="G29" s="161"/>
      <c r="H29" s="161"/>
      <c r="I29" s="161"/>
      <c r="J29" s="161"/>
      <c r="K29" s="161"/>
      <c r="L29" s="161"/>
      <c r="M29" s="161"/>
    </row>
    <row r="30" spans="1:13" s="28" customFormat="1" ht="18.600000000000001">
      <c r="A30" s="174"/>
      <c r="B30" s="179"/>
      <c r="C30" s="176"/>
      <c r="D30" s="176"/>
      <c r="E30" s="177"/>
      <c r="F30" s="178"/>
      <c r="G30" s="161"/>
      <c r="H30" s="161"/>
      <c r="I30" s="161"/>
      <c r="J30" s="161"/>
      <c r="K30" s="161"/>
      <c r="L30" s="161"/>
      <c r="M30" s="161"/>
    </row>
    <row r="31" spans="1:13" s="28" customFormat="1" ht="18.600000000000001">
      <c r="A31" s="174" t="s">
        <v>79</v>
      </c>
      <c r="B31" s="179" t="s">
        <v>93</v>
      </c>
      <c r="C31" s="176"/>
      <c r="D31" s="176"/>
      <c r="E31" s="177"/>
      <c r="F31" s="178">
        <f t="shared" si="0"/>
        <v>0</v>
      </c>
      <c r="G31" s="161"/>
      <c r="H31" s="161"/>
      <c r="I31" s="161"/>
      <c r="J31" s="161"/>
      <c r="K31" s="161"/>
      <c r="L31" s="161"/>
      <c r="M31" s="161"/>
    </row>
    <row r="32" spans="1:13" s="28" customFormat="1" ht="18.600000000000001">
      <c r="A32" s="174" t="s">
        <v>81</v>
      </c>
      <c r="B32" s="179" t="s">
        <v>93</v>
      </c>
      <c r="C32" s="176"/>
      <c r="D32" s="176"/>
      <c r="E32" s="177"/>
      <c r="F32" s="178">
        <f t="shared" si="0"/>
        <v>0</v>
      </c>
      <c r="G32" s="161"/>
      <c r="H32" s="161"/>
      <c r="I32" s="161"/>
      <c r="J32" s="161"/>
      <c r="K32" s="161"/>
      <c r="L32" s="161"/>
      <c r="M32" s="161"/>
    </row>
    <row r="33" spans="1:13" s="28" customFormat="1" ht="18.600000000000001">
      <c r="A33" s="174" t="s">
        <v>83</v>
      </c>
      <c r="B33" s="179" t="s">
        <v>93</v>
      </c>
      <c r="C33" s="176"/>
      <c r="D33" s="176"/>
      <c r="E33" s="177"/>
      <c r="F33" s="178">
        <f t="shared" si="0"/>
        <v>0</v>
      </c>
      <c r="G33" s="161"/>
      <c r="H33" s="161"/>
      <c r="I33" s="161"/>
      <c r="J33" s="161"/>
      <c r="K33" s="161"/>
      <c r="L33" s="161"/>
      <c r="M33" s="161"/>
    </row>
    <row r="34" spans="1:13" s="28" customFormat="1" ht="18.600000000000001">
      <c r="A34" s="174" t="s">
        <v>85</v>
      </c>
      <c r="B34" s="179" t="s">
        <v>93</v>
      </c>
      <c r="C34" s="176"/>
      <c r="D34" s="176"/>
      <c r="E34" s="177"/>
      <c r="F34" s="178">
        <f t="shared" si="0"/>
        <v>0</v>
      </c>
      <c r="G34" s="161"/>
      <c r="H34" s="161"/>
      <c r="I34" s="161"/>
      <c r="J34" s="161"/>
      <c r="K34" s="161"/>
      <c r="L34" s="161"/>
      <c r="M34" s="161"/>
    </row>
    <row r="35" spans="1:13" s="28" customFormat="1" ht="18.600000000000001">
      <c r="A35" s="174" t="s">
        <v>86</v>
      </c>
      <c r="B35" s="179" t="s">
        <v>93</v>
      </c>
      <c r="C35" s="176"/>
      <c r="D35" s="176"/>
      <c r="E35" s="177"/>
      <c r="F35" s="178">
        <f t="shared" si="0"/>
        <v>0</v>
      </c>
      <c r="G35" s="161"/>
      <c r="H35" s="161"/>
      <c r="I35" s="161"/>
      <c r="J35" s="161"/>
      <c r="K35" s="161"/>
      <c r="L35" s="161"/>
      <c r="M35" s="161"/>
    </row>
    <row r="36" spans="1:13" ht="14.45">
      <c r="A36" s="161"/>
      <c r="B36" s="161"/>
      <c r="C36" s="161"/>
      <c r="D36" s="161"/>
      <c r="E36" s="161"/>
      <c r="F36" s="161"/>
      <c r="G36" s="161"/>
      <c r="H36" s="161"/>
      <c r="I36" s="161"/>
      <c r="J36" s="161"/>
      <c r="K36" s="161"/>
      <c r="L36" s="161"/>
      <c r="M36" s="161"/>
    </row>
    <row r="37" spans="1:13" ht="14.45">
      <c r="A37" s="172" t="s">
        <v>94</v>
      </c>
      <c r="B37" s="161"/>
      <c r="C37" s="161"/>
      <c r="D37" s="161"/>
      <c r="E37" s="161"/>
      <c r="F37" s="161"/>
      <c r="G37" s="161"/>
      <c r="H37" s="161"/>
      <c r="I37" s="161"/>
      <c r="J37" s="161"/>
      <c r="K37" s="161"/>
      <c r="L37" s="161"/>
      <c r="M37" s="161"/>
    </row>
    <row r="38" spans="1:13" ht="14.45">
      <c r="A38" s="161"/>
      <c r="B38" s="161"/>
      <c r="C38" s="161"/>
      <c r="D38" s="161"/>
      <c r="E38" s="161"/>
      <c r="F38" s="161"/>
      <c r="G38" s="161"/>
      <c r="H38" s="161"/>
      <c r="I38" s="161"/>
      <c r="J38" s="161"/>
      <c r="K38" s="161"/>
      <c r="L38" s="161"/>
      <c r="M38" s="161"/>
    </row>
    <row r="39" spans="1:13" ht="14.45">
      <c r="A39" s="161"/>
      <c r="B39" s="161"/>
      <c r="C39" s="161"/>
      <c r="D39" s="161"/>
      <c r="E39" s="161"/>
      <c r="F39" s="161"/>
      <c r="G39" s="161"/>
      <c r="H39" s="161"/>
      <c r="I39" s="161"/>
      <c r="J39" s="161"/>
      <c r="K39" s="161"/>
      <c r="L39" s="161"/>
      <c r="M39" s="161"/>
    </row>
    <row r="40" spans="1:13" ht="14.45">
      <c r="A40" s="161"/>
      <c r="B40" s="161"/>
      <c r="C40" s="161"/>
      <c r="D40" s="161"/>
      <c r="E40" s="161"/>
      <c r="F40" s="161"/>
      <c r="G40" s="161"/>
      <c r="H40" s="161"/>
      <c r="I40" s="161"/>
      <c r="J40" s="161"/>
      <c r="K40" s="161"/>
      <c r="L40" s="161"/>
      <c r="M40" s="161"/>
    </row>
    <row r="41" spans="1:13" ht="14.45">
      <c r="A41" s="161"/>
      <c r="B41" s="161"/>
      <c r="C41" s="161"/>
      <c r="D41" s="161"/>
      <c r="E41" s="161"/>
      <c r="F41" s="161"/>
      <c r="G41" s="161"/>
      <c r="H41" s="161"/>
      <c r="I41" s="161"/>
      <c r="J41" s="161"/>
      <c r="K41" s="161"/>
      <c r="L41" s="161"/>
      <c r="M41" s="161"/>
    </row>
    <row r="42" spans="1:13" ht="14.45">
      <c r="A42" s="161"/>
      <c r="B42" s="161"/>
      <c r="C42" s="161"/>
      <c r="D42" s="161"/>
      <c r="E42" s="161"/>
      <c r="F42" s="161"/>
      <c r="G42" s="161"/>
      <c r="H42" s="161"/>
      <c r="I42" s="161"/>
      <c r="J42" s="161"/>
      <c r="K42" s="161"/>
      <c r="L42" s="161"/>
      <c r="M42" s="161"/>
    </row>
    <row r="43" spans="1:13" ht="14.45">
      <c r="A43" s="161"/>
      <c r="B43" s="161"/>
      <c r="C43" s="161"/>
      <c r="D43" s="161"/>
      <c r="E43" s="161"/>
      <c r="F43" s="161"/>
      <c r="G43" s="161"/>
      <c r="H43" s="161"/>
      <c r="I43" s="161"/>
      <c r="J43" s="161"/>
      <c r="K43" s="161"/>
      <c r="L43" s="161"/>
      <c r="M43" s="161"/>
    </row>
    <row r="44" spans="1:13" ht="14.45">
      <c r="A44" s="161"/>
      <c r="B44" s="161"/>
      <c r="C44" s="161"/>
      <c r="D44" s="161"/>
      <c r="E44" s="161"/>
      <c r="F44" s="161"/>
      <c r="G44" s="161"/>
      <c r="H44" s="161"/>
      <c r="I44" s="161"/>
      <c r="J44" s="161"/>
      <c r="K44" s="161"/>
      <c r="L44" s="161"/>
      <c r="M44" s="161"/>
    </row>
    <row r="45" spans="1:13" ht="14.45">
      <c r="A45" s="161"/>
      <c r="B45" s="161"/>
      <c r="C45" s="161"/>
      <c r="D45" s="161"/>
      <c r="E45" s="161"/>
      <c r="F45" s="161"/>
      <c r="G45" s="161"/>
      <c r="H45" s="161"/>
      <c r="I45" s="161"/>
      <c r="J45" s="161"/>
      <c r="K45" s="161"/>
      <c r="L45" s="161"/>
      <c r="M45" s="161"/>
    </row>
    <row r="46" spans="1:13" ht="14.45">
      <c r="A46" s="161"/>
      <c r="B46" s="161"/>
      <c r="C46" s="161"/>
      <c r="D46" s="161"/>
      <c r="E46" s="161"/>
      <c r="F46" s="161"/>
      <c r="G46" s="161"/>
      <c r="H46" s="161"/>
      <c r="I46" s="161"/>
      <c r="J46" s="161"/>
      <c r="K46" s="161"/>
      <c r="L46" s="161"/>
      <c r="M46" s="161"/>
    </row>
    <row r="47" spans="1:13" ht="14.45">
      <c r="A47" s="161"/>
      <c r="B47" s="161"/>
      <c r="C47" s="161"/>
      <c r="D47" s="161"/>
      <c r="E47" s="161"/>
      <c r="F47" s="161"/>
      <c r="G47" s="161"/>
      <c r="H47" s="161"/>
      <c r="I47" s="161"/>
      <c r="J47" s="161"/>
      <c r="K47" s="161"/>
      <c r="L47" s="161"/>
      <c r="M47" s="161"/>
    </row>
    <row r="48" spans="1:13" ht="14.45">
      <c r="A48" s="161"/>
      <c r="B48" s="161"/>
      <c r="C48" s="161"/>
      <c r="D48" s="161"/>
      <c r="E48" s="161"/>
      <c r="F48" s="161"/>
      <c r="G48" s="161"/>
      <c r="H48" s="161"/>
      <c r="I48" s="161"/>
      <c r="J48" s="161"/>
      <c r="K48" s="161"/>
      <c r="L48" s="161"/>
      <c r="M48" s="161"/>
    </row>
    <row r="49" spans="1:13" ht="14.45">
      <c r="A49" s="161"/>
      <c r="B49" s="161"/>
      <c r="C49" s="161"/>
      <c r="D49" s="161"/>
      <c r="E49" s="161"/>
      <c r="F49" s="161"/>
      <c r="G49" s="161"/>
      <c r="H49" s="161"/>
      <c r="I49" s="161"/>
      <c r="J49" s="161"/>
      <c r="K49" s="161"/>
      <c r="L49" s="161"/>
      <c r="M49" s="161"/>
    </row>
    <row r="50" spans="1:13" ht="14.45">
      <c r="A50" s="161"/>
      <c r="B50" s="161"/>
      <c r="C50" s="161"/>
      <c r="D50" s="161"/>
      <c r="E50" s="161"/>
      <c r="F50" s="161"/>
      <c r="G50" s="161"/>
      <c r="H50" s="161"/>
      <c r="I50" s="161"/>
      <c r="J50" s="161"/>
      <c r="K50" s="161"/>
      <c r="L50" s="161"/>
      <c r="M50" s="161"/>
    </row>
    <row r="51" spans="1:13" ht="14.45">
      <c r="A51" s="161"/>
      <c r="B51" s="161"/>
      <c r="C51" s="161"/>
      <c r="D51" s="161"/>
      <c r="E51" s="161"/>
      <c r="F51" s="161"/>
      <c r="G51" s="161"/>
      <c r="H51" s="161"/>
      <c r="I51" s="161"/>
      <c r="J51" s="161"/>
      <c r="K51" s="161"/>
      <c r="L51" s="161"/>
      <c r="M51" s="161"/>
    </row>
    <row r="52" spans="1:13" ht="14.45">
      <c r="A52" s="161"/>
      <c r="B52" s="161"/>
      <c r="C52" s="161"/>
      <c r="D52" s="161"/>
      <c r="E52" s="161"/>
      <c r="F52" s="161"/>
      <c r="G52" s="161"/>
      <c r="H52" s="161"/>
      <c r="I52" s="161"/>
      <c r="J52" s="161"/>
      <c r="K52" s="161"/>
      <c r="L52" s="161"/>
      <c r="M52" s="161"/>
    </row>
    <row r="53" spans="1:13" ht="14.45">
      <c r="A53" s="161"/>
      <c r="B53" s="161"/>
      <c r="C53" s="161"/>
      <c r="D53" s="161"/>
      <c r="E53" s="161"/>
      <c r="F53" s="161"/>
      <c r="G53" s="161"/>
      <c r="H53" s="161"/>
      <c r="I53" s="161"/>
      <c r="J53" s="161"/>
      <c r="K53" s="161"/>
      <c r="L53" s="161"/>
      <c r="M53" s="161"/>
    </row>
    <row r="54" spans="1:13" ht="14.45">
      <c r="A54" s="161"/>
      <c r="B54" s="161"/>
      <c r="C54" s="161"/>
      <c r="D54" s="161"/>
      <c r="E54" s="161"/>
      <c r="F54" s="161"/>
      <c r="G54" s="161"/>
      <c r="H54" s="161"/>
      <c r="I54" s="161"/>
      <c r="J54" s="161"/>
      <c r="K54" s="161"/>
      <c r="L54" s="161"/>
      <c r="M54" s="161"/>
    </row>
    <row r="55" spans="1:13" ht="14.45">
      <c r="A55" s="161"/>
      <c r="B55" s="161"/>
      <c r="C55" s="161"/>
      <c r="D55" s="161"/>
      <c r="E55" s="161"/>
      <c r="F55" s="161"/>
      <c r="G55" s="161"/>
      <c r="H55" s="161"/>
      <c r="I55" s="161"/>
      <c r="J55" s="161"/>
      <c r="K55" s="161"/>
      <c r="L55" s="161"/>
      <c r="M55" s="161"/>
    </row>
    <row r="56" spans="1:13" ht="14.45">
      <c r="A56" s="161"/>
      <c r="B56" s="161"/>
      <c r="C56" s="161"/>
      <c r="D56" s="161"/>
      <c r="E56" s="161"/>
      <c r="F56" s="161"/>
      <c r="G56" s="161"/>
      <c r="H56" s="161"/>
      <c r="I56" s="161"/>
      <c r="J56" s="161"/>
      <c r="K56" s="161"/>
      <c r="L56" s="161"/>
      <c r="M56" s="161"/>
    </row>
    <row r="57" spans="1:13" ht="14.45">
      <c r="A57" s="161"/>
      <c r="B57" s="161"/>
      <c r="C57" s="161"/>
      <c r="D57" s="161"/>
      <c r="E57" s="161"/>
      <c r="F57" s="161"/>
      <c r="G57" s="161"/>
      <c r="H57" s="161"/>
      <c r="I57" s="161"/>
      <c r="J57" s="161"/>
      <c r="K57" s="161"/>
      <c r="L57" s="161"/>
      <c r="M57" s="161"/>
    </row>
    <row r="58" spans="1:13" ht="14.45">
      <c r="A58" s="161"/>
      <c r="B58" s="161"/>
      <c r="C58" s="161"/>
      <c r="D58" s="161"/>
      <c r="E58" s="161"/>
      <c r="F58" s="161"/>
      <c r="G58" s="161"/>
      <c r="H58" s="161"/>
      <c r="I58" s="161"/>
      <c r="J58" s="161"/>
      <c r="K58" s="161"/>
      <c r="L58" s="161"/>
      <c r="M58" s="161"/>
    </row>
    <row r="59" spans="1:13" ht="14.45">
      <c r="A59" s="161"/>
      <c r="B59" s="161"/>
      <c r="C59" s="161"/>
      <c r="D59" s="161"/>
      <c r="E59" s="161"/>
      <c r="F59" s="161"/>
      <c r="G59" s="161"/>
      <c r="H59" s="161"/>
      <c r="I59" s="161"/>
      <c r="J59" s="161"/>
      <c r="K59" s="161"/>
      <c r="L59" s="161"/>
      <c r="M59" s="161"/>
    </row>
    <row r="60" spans="1:13" ht="14.45">
      <c r="A60" s="161"/>
      <c r="B60" s="161"/>
      <c r="C60" s="161"/>
      <c r="D60" s="161"/>
      <c r="E60" s="161"/>
      <c r="F60" s="161"/>
      <c r="G60" s="161"/>
      <c r="H60" s="161"/>
      <c r="I60" s="161"/>
      <c r="J60" s="161"/>
      <c r="K60" s="161"/>
      <c r="L60" s="161"/>
      <c r="M60" s="161"/>
    </row>
    <row r="61" spans="1:13" ht="14.45">
      <c r="A61" s="161"/>
      <c r="B61" s="161"/>
      <c r="C61" s="161"/>
      <c r="D61" s="161"/>
      <c r="E61" s="161"/>
      <c r="F61" s="161"/>
      <c r="G61" s="161"/>
      <c r="H61" s="161"/>
      <c r="I61" s="161"/>
      <c r="J61" s="161"/>
      <c r="K61" s="161"/>
      <c r="L61" s="161"/>
      <c r="M61" s="161"/>
    </row>
    <row r="62" spans="1:13" ht="14.45">
      <c r="A62" s="161"/>
      <c r="B62" s="161"/>
      <c r="C62" s="161"/>
      <c r="D62" s="161"/>
      <c r="E62" s="161"/>
      <c r="F62" s="161"/>
      <c r="G62" s="161"/>
      <c r="H62" s="161"/>
      <c r="I62" s="161"/>
      <c r="J62" s="161"/>
      <c r="K62" s="161"/>
      <c r="L62" s="161"/>
      <c r="M62" s="161"/>
    </row>
    <row r="63" spans="1:13" ht="14.45">
      <c r="A63" s="161"/>
      <c r="B63" s="161"/>
      <c r="C63" s="161"/>
      <c r="D63" s="161"/>
      <c r="E63" s="161"/>
      <c r="F63" s="161"/>
      <c r="G63" s="161"/>
      <c r="H63" s="161"/>
      <c r="I63" s="161"/>
      <c r="J63" s="161"/>
      <c r="K63" s="161"/>
      <c r="L63" s="161"/>
      <c r="M63" s="161"/>
    </row>
    <row r="64" spans="1:13" ht="14.45">
      <c r="A64" s="161"/>
      <c r="B64" s="161"/>
      <c r="C64" s="161"/>
      <c r="D64" s="161"/>
      <c r="E64" s="161"/>
      <c r="F64" s="161"/>
      <c r="G64" s="161"/>
      <c r="H64" s="161"/>
      <c r="I64" s="161"/>
      <c r="J64" s="161"/>
      <c r="K64" s="161"/>
      <c r="L64" s="161"/>
      <c r="M64" s="161"/>
    </row>
    <row r="65" spans="1:13" ht="14.45">
      <c r="A65" s="161"/>
      <c r="B65" s="161"/>
      <c r="C65" s="161"/>
      <c r="D65" s="161"/>
      <c r="E65" s="161"/>
      <c r="F65" s="161"/>
      <c r="G65" s="161"/>
      <c r="H65" s="161"/>
      <c r="I65" s="161"/>
      <c r="J65" s="161"/>
      <c r="K65" s="161"/>
      <c r="L65" s="161"/>
      <c r="M65" s="161"/>
    </row>
    <row r="66" spans="1:13" ht="14.45">
      <c r="A66" s="161"/>
      <c r="B66" s="161"/>
      <c r="C66" s="161"/>
      <c r="D66" s="161"/>
      <c r="E66" s="161"/>
      <c r="F66" s="161"/>
      <c r="G66" s="161"/>
      <c r="H66" s="161"/>
      <c r="I66" s="161"/>
      <c r="J66" s="161"/>
      <c r="K66" s="161"/>
      <c r="L66" s="161"/>
      <c r="M66" s="161"/>
    </row>
    <row r="67" spans="1:13" ht="14.45">
      <c r="A67" s="161"/>
      <c r="B67" s="161"/>
      <c r="C67" s="161"/>
      <c r="D67" s="161"/>
      <c r="E67" s="161"/>
      <c r="F67" s="161"/>
      <c r="G67" s="161"/>
      <c r="H67" s="161"/>
      <c r="I67" s="161"/>
      <c r="J67" s="161"/>
      <c r="K67" s="161"/>
      <c r="L67" s="161"/>
      <c r="M67" s="161"/>
    </row>
    <row r="68" spans="1:13" ht="14.45">
      <c r="A68" s="161"/>
      <c r="B68" s="161"/>
      <c r="C68" s="161"/>
      <c r="D68" s="161"/>
      <c r="E68" s="161"/>
      <c r="F68" s="161"/>
      <c r="G68" s="161"/>
      <c r="H68" s="161"/>
      <c r="I68" s="161"/>
      <c r="J68" s="161"/>
      <c r="K68" s="161"/>
      <c r="L68" s="161"/>
      <c r="M68" s="161"/>
    </row>
    <row r="69" spans="1:13" ht="14.45">
      <c r="A69" s="161"/>
      <c r="B69" s="161"/>
      <c r="C69" s="161"/>
      <c r="D69" s="161"/>
      <c r="E69" s="161"/>
      <c r="F69" s="161"/>
      <c r="G69" s="161"/>
      <c r="H69" s="161"/>
      <c r="I69" s="161"/>
      <c r="J69" s="161"/>
      <c r="K69" s="161"/>
      <c r="L69" s="161"/>
      <c r="M69" s="161"/>
    </row>
    <row r="70" spans="1:13" ht="14.45">
      <c r="A70" s="161"/>
      <c r="B70" s="161"/>
      <c r="C70" s="161"/>
      <c r="D70" s="161"/>
      <c r="E70" s="161"/>
      <c r="F70" s="161"/>
      <c r="G70" s="161"/>
      <c r="H70" s="161"/>
      <c r="I70" s="161"/>
      <c r="J70" s="161"/>
      <c r="K70" s="161"/>
      <c r="L70" s="161"/>
      <c r="M70" s="161"/>
    </row>
    <row r="71" spans="1:13" ht="14.45">
      <c r="A71" s="161"/>
      <c r="B71" s="161"/>
      <c r="C71" s="161"/>
      <c r="D71" s="161"/>
      <c r="E71" s="161"/>
      <c r="F71" s="161"/>
      <c r="G71" s="161"/>
      <c r="H71" s="161"/>
      <c r="I71" s="161"/>
      <c r="J71" s="161"/>
      <c r="K71" s="161"/>
      <c r="L71" s="161"/>
      <c r="M71" s="161"/>
    </row>
    <row r="72" spans="1:13" ht="14.45">
      <c r="A72" s="161"/>
      <c r="B72" s="161"/>
      <c r="C72" s="161"/>
      <c r="D72" s="161"/>
      <c r="E72" s="161"/>
      <c r="F72" s="161"/>
      <c r="G72" s="161"/>
      <c r="H72" s="161"/>
      <c r="I72" s="161"/>
      <c r="J72" s="161"/>
      <c r="K72" s="161"/>
      <c r="L72" s="161"/>
      <c r="M72" s="161"/>
    </row>
    <row r="73" spans="1:13" ht="14.45">
      <c r="A73" s="161"/>
      <c r="B73" s="161"/>
      <c r="C73" s="161"/>
      <c r="D73" s="161"/>
      <c r="E73" s="161"/>
      <c r="F73" s="161"/>
      <c r="G73" s="161"/>
      <c r="H73" s="161"/>
      <c r="I73" s="161"/>
      <c r="J73" s="161"/>
      <c r="K73" s="161"/>
      <c r="L73" s="161"/>
      <c r="M73" s="161"/>
    </row>
    <row r="74" spans="1:13" ht="14.45">
      <c r="A74" s="161"/>
      <c r="B74" s="161"/>
      <c r="C74" s="161"/>
      <c r="D74" s="161"/>
      <c r="E74" s="161"/>
      <c r="F74" s="161"/>
      <c r="G74" s="161"/>
      <c r="H74" s="161"/>
      <c r="I74" s="161"/>
      <c r="J74" s="161"/>
      <c r="K74" s="161"/>
      <c r="L74" s="161"/>
      <c r="M74" s="161"/>
    </row>
    <row r="75" spans="1:13" ht="14.45">
      <c r="A75" s="161"/>
      <c r="B75" s="161"/>
      <c r="C75" s="161"/>
      <c r="D75" s="161"/>
      <c r="E75" s="161"/>
      <c r="F75" s="161"/>
      <c r="G75" s="161"/>
      <c r="H75" s="161"/>
      <c r="I75" s="161"/>
      <c r="J75" s="161"/>
      <c r="K75" s="161"/>
      <c r="L75" s="161"/>
      <c r="M75" s="161"/>
    </row>
    <row r="76" spans="1:13" ht="14.45">
      <c r="A76" s="161"/>
      <c r="B76" s="161"/>
      <c r="C76" s="161"/>
      <c r="D76" s="161"/>
      <c r="E76" s="161"/>
      <c r="F76" s="161"/>
      <c r="G76" s="161"/>
      <c r="H76" s="161"/>
      <c r="I76" s="161"/>
      <c r="J76" s="161"/>
      <c r="K76" s="161"/>
      <c r="L76" s="161"/>
      <c r="M76" s="161"/>
    </row>
    <row r="77" spans="1:13" ht="14.45">
      <c r="A77" s="161"/>
      <c r="B77" s="161"/>
      <c r="C77" s="161"/>
      <c r="D77" s="161"/>
      <c r="E77" s="161"/>
      <c r="F77" s="161"/>
      <c r="G77" s="161"/>
      <c r="H77" s="161"/>
      <c r="I77" s="161"/>
      <c r="J77" s="161"/>
      <c r="K77" s="161"/>
      <c r="L77" s="161"/>
      <c r="M77" s="161"/>
    </row>
    <row r="78" spans="1:13" ht="14.45">
      <c r="A78" s="161"/>
      <c r="B78" s="161"/>
      <c r="C78" s="161"/>
      <c r="D78" s="161"/>
      <c r="E78" s="161"/>
      <c r="F78" s="161"/>
      <c r="G78" s="161"/>
      <c r="H78" s="161"/>
      <c r="I78" s="161"/>
      <c r="J78" s="161"/>
      <c r="K78" s="161"/>
      <c r="L78" s="161"/>
      <c r="M78" s="161"/>
    </row>
    <row r="79" spans="1:13" ht="14.45">
      <c r="A79" s="161"/>
      <c r="B79" s="161"/>
      <c r="C79" s="161"/>
      <c r="D79" s="161"/>
      <c r="E79" s="161"/>
      <c r="F79" s="161"/>
      <c r="G79" s="161"/>
      <c r="H79" s="161"/>
      <c r="I79" s="161"/>
      <c r="J79" s="161"/>
      <c r="K79" s="161"/>
      <c r="L79" s="161"/>
      <c r="M79" s="161"/>
    </row>
    <row r="80" spans="1:13" ht="14.45">
      <c r="A80" s="161"/>
      <c r="B80" s="161"/>
      <c r="C80" s="161"/>
      <c r="D80" s="161"/>
      <c r="E80" s="161"/>
      <c r="F80" s="161"/>
      <c r="G80" s="161"/>
      <c r="H80" s="161"/>
      <c r="I80" s="161"/>
      <c r="J80" s="161"/>
      <c r="K80" s="161"/>
    </row>
    <row r="81" spans="1:7" ht="14.45">
      <c r="A81" s="161"/>
      <c r="B81" s="161"/>
      <c r="C81" s="161"/>
      <c r="D81" s="161"/>
      <c r="E81" s="161"/>
      <c r="F81" s="161"/>
      <c r="G81" s="161"/>
    </row>
  </sheetData>
  <mergeCells count="18">
    <mergeCell ref="H18:J18"/>
    <mergeCell ref="H11:J11"/>
    <mergeCell ref="H12:J12"/>
    <mergeCell ref="H14:J14"/>
    <mergeCell ref="H15:J15"/>
    <mergeCell ref="H16:J16"/>
    <mergeCell ref="H17:J17"/>
    <mergeCell ref="A3:F3"/>
    <mergeCell ref="H8:J8"/>
    <mergeCell ref="H13:J13"/>
    <mergeCell ref="H10:J10"/>
    <mergeCell ref="A1:F1"/>
    <mergeCell ref="A2:F2"/>
    <mergeCell ref="H9:J9"/>
    <mergeCell ref="A5:F5"/>
    <mergeCell ref="H5:K5"/>
    <mergeCell ref="H6:J6"/>
    <mergeCell ref="H7:J7"/>
  </mergeCells>
  <pageMargins left="0.75" right="0.75" top="1" bottom="1" header="0.5" footer="0.5"/>
  <pageSetup orientation="landscape" horizontalDpi="4294967292" verticalDpi="4294967292" r:id="rId1"/>
  <ignoredErrors>
    <ignoredError sqref="K9" evalErro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96D6"/>
    <pageSetUpPr fitToPage="1"/>
  </sheetPr>
  <dimension ref="A1:C69"/>
  <sheetViews>
    <sheetView topLeftCell="A52" workbookViewId="0">
      <selection activeCell="B19" sqref="B19"/>
    </sheetView>
  </sheetViews>
  <sheetFormatPr defaultRowHeight="18.95" customHeight="1"/>
  <cols>
    <col min="1" max="1" width="29.42578125" bestFit="1" customWidth="1"/>
    <col min="2" max="3" width="14" customWidth="1"/>
  </cols>
  <sheetData>
    <row r="1" spans="1:3" ht="26.1">
      <c r="A1" s="1" t="str">
        <f>'Unit Mix and Rents'!A1</f>
        <v>Grand View Rental Housing</v>
      </c>
    </row>
    <row r="2" spans="1:3" s="23" customFormat="1" ht="18.95" customHeight="1">
      <c r="A2" s="40" t="str">
        <f>'Unit Mix and Rents'!A2</f>
        <v>Applicant Name</v>
      </c>
    </row>
    <row r="3" spans="1:3" s="23" customFormat="1" ht="18.95" customHeight="1">
      <c r="A3" s="40"/>
    </row>
    <row r="4" spans="1:3" s="23" customFormat="1" ht="18.95" customHeight="1"/>
    <row r="5" spans="1:3" s="23" customFormat="1" ht="18.95" customHeight="1">
      <c r="A5" s="72" t="s">
        <v>95</v>
      </c>
    </row>
    <row r="6" spans="1:3" s="23" customFormat="1" ht="18.95" customHeight="1">
      <c r="A6" s="80" t="s">
        <v>96</v>
      </c>
      <c r="B6" s="81" t="s">
        <v>97</v>
      </c>
      <c r="C6" s="70"/>
    </row>
    <row r="7" spans="1:3" s="23" customFormat="1" ht="18.95" customHeight="1">
      <c r="A7" s="74" t="s">
        <v>98</v>
      </c>
      <c r="B7" s="75">
        <v>0</v>
      </c>
      <c r="C7" s="71"/>
    </row>
    <row r="8" spans="1:3" s="23" customFormat="1" ht="18.95" customHeight="1">
      <c r="A8" s="74" t="s">
        <v>99</v>
      </c>
      <c r="B8" s="93">
        <v>0</v>
      </c>
      <c r="C8" s="71"/>
    </row>
    <row r="9" spans="1:3" s="23" customFormat="1" ht="18.95" customHeight="1">
      <c r="A9" s="74" t="s">
        <v>100</v>
      </c>
      <c r="B9" s="93">
        <v>0</v>
      </c>
      <c r="C9" s="71"/>
    </row>
    <row r="10" spans="1:3" s="23" customFormat="1" ht="18.95" customHeight="1">
      <c r="A10" s="74" t="s">
        <v>101</v>
      </c>
      <c r="B10" s="93">
        <v>0</v>
      </c>
      <c r="C10" s="71"/>
    </row>
    <row r="11" spans="1:3" s="23" customFormat="1" ht="18.95" customHeight="1">
      <c r="A11" s="74" t="s">
        <v>102</v>
      </c>
      <c r="B11" s="93">
        <v>0</v>
      </c>
      <c r="C11" s="71"/>
    </row>
    <row r="12" spans="1:3" s="23" customFormat="1" ht="18.95" customHeight="1">
      <c r="A12" s="74" t="s">
        <v>103</v>
      </c>
      <c r="B12" s="93">
        <v>0</v>
      </c>
      <c r="C12" s="71"/>
    </row>
    <row r="13" spans="1:3" s="23" customFormat="1" ht="18.95" customHeight="1">
      <c r="A13" s="74" t="s">
        <v>104</v>
      </c>
      <c r="B13" s="93">
        <v>0</v>
      </c>
      <c r="C13" s="71"/>
    </row>
    <row r="14" spans="1:3" s="23" customFormat="1" ht="18.95" customHeight="1">
      <c r="A14" s="74" t="s">
        <v>105</v>
      </c>
      <c r="B14" s="93">
        <v>0</v>
      </c>
      <c r="C14" s="71"/>
    </row>
    <row r="15" spans="1:3" s="23" customFormat="1" ht="18.95" customHeight="1">
      <c r="A15" s="74" t="s">
        <v>106</v>
      </c>
      <c r="B15" s="93">
        <v>0</v>
      </c>
      <c r="C15" s="71"/>
    </row>
    <row r="16" spans="1:3" s="23" customFormat="1" ht="18.95" customHeight="1">
      <c r="A16" s="74" t="s">
        <v>107</v>
      </c>
      <c r="B16" s="93">
        <v>0</v>
      </c>
      <c r="C16" s="71"/>
    </row>
    <row r="17" spans="1:3" s="23" customFormat="1" ht="18.95" customHeight="1">
      <c r="A17" s="74" t="s">
        <v>108</v>
      </c>
      <c r="B17" s="93">
        <v>0</v>
      </c>
      <c r="C17" s="71"/>
    </row>
    <row r="18" spans="1:3" s="23" customFormat="1" ht="18.95" customHeight="1">
      <c r="A18" s="74" t="s">
        <v>109</v>
      </c>
      <c r="B18" s="93">
        <v>0</v>
      </c>
      <c r="C18" s="71"/>
    </row>
    <row r="19" spans="1:3" s="23" customFormat="1" ht="18.95" customHeight="1">
      <c r="A19" s="88" t="s">
        <v>110</v>
      </c>
      <c r="B19" s="76">
        <f>SUM(B7:B18)</f>
        <v>0</v>
      </c>
      <c r="C19" s="71"/>
    </row>
    <row r="20" spans="1:3" s="23" customFormat="1" ht="18.95" customHeight="1">
      <c r="A20" s="73" t="s">
        <v>111</v>
      </c>
      <c r="B20" s="81" t="s">
        <v>97</v>
      </c>
      <c r="C20" s="71"/>
    </row>
    <row r="21" spans="1:3" s="23" customFormat="1" ht="18.95" customHeight="1">
      <c r="A21" s="74" t="s">
        <v>112</v>
      </c>
      <c r="B21" s="75">
        <v>0</v>
      </c>
      <c r="C21" s="71"/>
    </row>
    <row r="22" spans="1:3" s="23" customFormat="1" ht="18.95" customHeight="1">
      <c r="A22" s="74" t="s">
        <v>113</v>
      </c>
      <c r="B22" s="93">
        <v>0</v>
      </c>
      <c r="C22" s="71"/>
    </row>
    <row r="23" spans="1:3" s="23" customFormat="1" ht="18.95" customHeight="1">
      <c r="A23" s="74" t="s">
        <v>114</v>
      </c>
      <c r="B23" s="93">
        <v>0</v>
      </c>
      <c r="C23" s="71"/>
    </row>
    <row r="24" spans="1:3" s="23" customFormat="1" ht="18.95" customHeight="1">
      <c r="A24" s="74" t="s">
        <v>115</v>
      </c>
      <c r="B24" s="93">
        <v>0</v>
      </c>
      <c r="C24" s="71"/>
    </row>
    <row r="25" spans="1:3" s="23" customFormat="1" ht="18.95" customHeight="1">
      <c r="A25" s="74" t="s">
        <v>116</v>
      </c>
      <c r="B25" s="93">
        <v>0</v>
      </c>
      <c r="C25" s="71"/>
    </row>
    <row r="26" spans="1:3" s="23" customFormat="1" ht="18.95" customHeight="1">
      <c r="A26" s="74" t="s">
        <v>117</v>
      </c>
      <c r="B26" s="93">
        <v>0</v>
      </c>
      <c r="C26" s="71"/>
    </row>
    <row r="27" spans="1:3" s="23" customFormat="1" ht="18.95" customHeight="1">
      <c r="A27" s="74" t="s">
        <v>118</v>
      </c>
      <c r="B27" s="93">
        <v>0</v>
      </c>
      <c r="C27" s="71"/>
    </row>
    <row r="28" spans="1:3" s="23" customFormat="1" ht="18.95" customHeight="1">
      <c r="A28" s="74" t="s">
        <v>119</v>
      </c>
      <c r="B28" s="93">
        <v>0</v>
      </c>
      <c r="C28" s="71"/>
    </row>
    <row r="29" spans="1:3" s="23" customFormat="1" ht="18.95" customHeight="1">
      <c r="A29" s="74" t="s">
        <v>120</v>
      </c>
      <c r="B29" s="93">
        <v>0</v>
      </c>
      <c r="C29" s="71"/>
    </row>
    <row r="30" spans="1:3" s="23" customFormat="1" ht="18.95" customHeight="1">
      <c r="A30" s="74" t="s">
        <v>121</v>
      </c>
      <c r="B30" s="93">
        <v>0</v>
      </c>
      <c r="C30" s="71"/>
    </row>
    <row r="31" spans="1:3" s="23" customFormat="1" ht="18.95" customHeight="1">
      <c r="A31" s="74" t="s">
        <v>122</v>
      </c>
      <c r="B31" s="93">
        <v>0</v>
      </c>
      <c r="C31" s="71"/>
    </row>
    <row r="32" spans="1:3" s="23" customFormat="1" ht="18.95" customHeight="1">
      <c r="A32" s="74" t="s">
        <v>123</v>
      </c>
      <c r="B32" s="93">
        <v>0</v>
      </c>
      <c r="C32" s="71"/>
    </row>
    <row r="33" spans="1:3" s="23" customFormat="1" ht="18.95" customHeight="1">
      <c r="A33" s="74" t="s">
        <v>124</v>
      </c>
      <c r="B33" s="93">
        <v>0</v>
      </c>
      <c r="C33" s="71"/>
    </row>
    <row r="34" spans="1:3" s="23" customFormat="1" ht="18.95" customHeight="1">
      <c r="A34" s="74" t="s">
        <v>125</v>
      </c>
      <c r="B34" s="93">
        <v>0</v>
      </c>
      <c r="C34" s="71"/>
    </row>
    <row r="35" spans="1:3" s="23" customFormat="1" ht="18.95" customHeight="1">
      <c r="A35" s="74" t="s">
        <v>126</v>
      </c>
      <c r="B35" s="93">
        <v>0</v>
      </c>
      <c r="C35" s="71"/>
    </row>
    <row r="36" spans="1:3" s="23" customFormat="1" ht="18.95" customHeight="1">
      <c r="A36" s="74" t="s">
        <v>127</v>
      </c>
      <c r="B36" s="93">
        <v>0</v>
      </c>
      <c r="C36" s="71"/>
    </row>
    <row r="37" spans="1:3" s="23" customFormat="1" ht="18.95" customHeight="1">
      <c r="A37" s="74" t="s">
        <v>128</v>
      </c>
      <c r="B37" s="93">
        <v>0</v>
      </c>
      <c r="C37" s="71"/>
    </row>
    <row r="38" spans="1:3" s="23" customFormat="1" ht="18.95" customHeight="1">
      <c r="A38" s="74" t="s">
        <v>109</v>
      </c>
      <c r="B38" s="93">
        <v>0</v>
      </c>
      <c r="C38" s="71"/>
    </row>
    <row r="39" spans="1:3" s="23" customFormat="1" ht="18.95" customHeight="1">
      <c r="A39" s="92" t="s">
        <v>129</v>
      </c>
      <c r="B39" s="77">
        <f>SUM(B21:B38)</f>
        <v>0</v>
      </c>
      <c r="C39" s="71"/>
    </row>
    <row r="40" spans="1:3" s="23" customFormat="1" ht="18.95" customHeight="1">
      <c r="A40" s="73" t="s">
        <v>130</v>
      </c>
      <c r="B40" s="81" t="s">
        <v>97</v>
      </c>
      <c r="C40"/>
    </row>
    <row r="41" spans="1:3" s="23" customFormat="1" ht="18.95" customHeight="1">
      <c r="A41" s="77" t="s">
        <v>131</v>
      </c>
      <c r="B41" s="95">
        <v>0</v>
      </c>
      <c r="C41"/>
    </row>
    <row r="42" spans="1:3" s="23" customFormat="1" ht="18.95" customHeight="1">
      <c r="A42" s="77" t="s">
        <v>132</v>
      </c>
      <c r="B42" s="93">
        <v>0</v>
      </c>
      <c r="C42"/>
    </row>
    <row r="43" spans="1:3" s="23" customFormat="1" ht="18.95" customHeight="1">
      <c r="A43" s="77" t="s">
        <v>133</v>
      </c>
      <c r="B43" s="93">
        <v>0</v>
      </c>
      <c r="C43"/>
    </row>
    <row r="44" spans="1:3" s="23" customFormat="1" ht="18.95" customHeight="1">
      <c r="A44" s="77" t="s">
        <v>134</v>
      </c>
      <c r="B44" s="93">
        <v>0</v>
      </c>
      <c r="C44"/>
    </row>
    <row r="45" spans="1:3" s="23" customFormat="1" ht="18.95" customHeight="1">
      <c r="A45" s="77" t="s">
        <v>135</v>
      </c>
      <c r="B45" s="93"/>
      <c r="C45"/>
    </row>
    <row r="46" spans="1:3" s="23" customFormat="1" ht="18.95" customHeight="1">
      <c r="A46" s="78" t="s">
        <v>136</v>
      </c>
      <c r="B46" s="96">
        <f>SUM(B41:B45)</f>
        <v>0</v>
      </c>
      <c r="C46"/>
    </row>
    <row r="47" spans="1:3" s="23" customFormat="1" ht="18.95" customHeight="1">
      <c r="A47" s="94" t="s">
        <v>137</v>
      </c>
      <c r="B47" s="81" t="s">
        <v>97</v>
      </c>
      <c r="C47"/>
    </row>
    <row r="48" spans="1:3" s="23" customFormat="1" ht="18.95" customHeight="1">
      <c r="A48" s="77" t="s">
        <v>138</v>
      </c>
      <c r="B48" s="95">
        <v>0</v>
      </c>
      <c r="C48"/>
    </row>
    <row r="49" spans="1:3" s="23" customFormat="1" ht="18.95" customHeight="1">
      <c r="A49" s="77" t="s">
        <v>139</v>
      </c>
      <c r="B49" s="93">
        <v>0</v>
      </c>
      <c r="C49"/>
    </row>
    <row r="50" spans="1:3" s="23" customFormat="1" ht="18.95" customHeight="1">
      <c r="A50" s="77" t="s">
        <v>140</v>
      </c>
      <c r="B50" s="93">
        <v>0</v>
      </c>
      <c r="C50"/>
    </row>
    <row r="51" spans="1:3" s="23" customFormat="1" ht="18.95" customHeight="1">
      <c r="A51" s="77" t="s">
        <v>141</v>
      </c>
      <c r="B51" s="93">
        <v>0</v>
      </c>
      <c r="C51"/>
    </row>
    <row r="52" spans="1:3" s="23" customFormat="1" ht="18.95" customHeight="1">
      <c r="A52" s="77" t="s">
        <v>142</v>
      </c>
      <c r="B52" s="93">
        <v>0</v>
      </c>
      <c r="C52"/>
    </row>
    <row r="53" spans="1:3" s="23" customFormat="1" ht="18.95" customHeight="1">
      <c r="A53" s="77" t="s">
        <v>143</v>
      </c>
      <c r="B53" s="93">
        <v>0</v>
      </c>
      <c r="C53"/>
    </row>
    <row r="54" spans="1:3" s="23" customFormat="1" ht="18.95" customHeight="1">
      <c r="A54" s="77" t="s">
        <v>144</v>
      </c>
      <c r="B54" s="93">
        <v>0</v>
      </c>
      <c r="C54"/>
    </row>
    <row r="55" spans="1:3" s="23" customFormat="1" ht="18.95" customHeight="1">
      <c r="A55" s="77" t="s">
        <v>145</v>
      </c>
      <c r="B55" s="93">
        <v>0</v>
      </c>
      <c r="C55"/>
    </row>
    <row r="56" spans="1:3" s="23" customFormat="1" ht="18.95" customHeight="1">
      <c r="A56" s="77" t="s">
        <v>146</v>
      </c>
      <c r="B56" s="93">
        <v>0</v>
      </c>
      <c r="C56"/>
    </row>
    <row r="57" spans="1:3" s="23" customFormat="1" ht="18.95" customHeight="1">
      <c r="A57" s="38" t="s">
        <v>109</v>
      </c>
      <c r="B57" s="93">
        <v>0</v>
      </c>
      <c r="C57"/>
    </row>
    <row r="58" spans="1:3" s="23" customFormat="1" ht="18.95" customHeight="1">
      <c r="A58" s="78" t="s">
        <v>147</v>
      </c>
      <c r="B58" s="96">
        <f>SUM(B48:B57)</f>
        <v>0</v>
      </c>
      <c r="C58"/>
    </row>
    <row r="59" spans="1:3" s="23" customFormat="1" ht="18.95" customHeight="1">
      <c r="A59" s="94" t="s">
        <v>148</v>
      </c>
      <c r="B59" s="81" t="s">
        <v>97</v>
      </c>
      <c r="C59"/>
    </row>
    <row r="60" spans="1:3" s="23" customFormat="1" ht="18.95" customHeight="1">
      <c r="A60" s="77" t="s">
        <v>149</v>
      </c>
      <c r="B60" s="95">
        <v>0</v>
      </c>
      <c r="C60"/>
    </row>
    <row r="61" spans="1:3" s="23" customFormat="1" ht="18.95" customHeight="1">
      <c r="A61" s="77" t="s">
        <v>150</v>
      </c>
      <c r="B61" s="93">
        <v>0</v>
      </c>
      <c r="C61"/>
    </row>
    <row r="62" spans="1:3" s="23" customFormat="1" ht="18.95" customHeight="1">
      <c r="A62" s="77" t="s">
        <v>151</v>
      </c>
      <c r="B62" s="93">
        <v>0</v>
      </c>
      <c r="C62"/>
    </row>
    <row r="63" spans="1:3" s="23" customFormat="1" ht="18.95" customHeight="1">
      <c r="A63" s="78" t="s">
        <v>152</v>
      </c>
      <c r="B63" s="96">
        <f>SUM(B60:B62)</f>
        <v>0</v>
      </c>
      <c r="C63"/>
    </row>
    <row r="64" spans="1:3" s="23" customFormat="1" ht="24.95" customHeight="1">
      <c r="A64" s="97" t="s">
        <v>153</v>
      </c>
      <c r="B64" s="98">
        <f>B58+B46+B39+B19</f>
        <v>0</v>
      </c>
      <c r="C64"/>
    </row>
    <row r="65" spans="1:3" s="23" customFormat="1" ht="18.95" customHeight="1">
      <c r="A65" s="94" t="s">
        <v>154</v>
      </c>
      <c r="B65" s="81" t="s">
        <v>97</v>
      </c>
      <c r="C65"/>
    </row>
    <row r="66" spans="1:3" s="23" customFormat="1" ht="18.95" customHeight="1">
      <c r="A66" s="38" t="s">
        <v>155</v>
      </c>
      <c r="B66" s="95">
        <v>0</v>
      </c>
      <c r="C66"/>
    </row>
    <row r="67" spans="1:3" s="23" customFormat="1" ht="18.95" customHeight="1">
      <c r="A67" s="77" t="s">
        <v>156</v>
      </c>
      <c r="B67" s="93">
        <v>0</v>
      </c>
      <c r="C67"/>
    </row>
    <row r="68" spans="1:3" s="23" customFormat="1" ht="18.95" customHeight="1">
      <c r="A68" s="79" t="s">
        <v>157</v>
      </c>
      <c r="B68" s="96">
        <f>SUM(B66:B67)</f>
        <v>0</v>
      </c>
      <c r="C68"/>
    </row>
    <row r="69" spans="1:3" s="23" customFormat="1" ht="30.6" customHeight="1">
      <c r="A69" s="99" t="s">
        <v>158</v>
      </c>
      <c r="B69" s="100">
        <f>B68+B64</f>
        <v>0</v>
      </c>
      <c r="C69"/>
    </row>
  </sheetData>
  <protectedRanges>
    <protectedRange sqref="B7:B18" name="Range1"/>
    <protectedRange sqref="B21:B38" name="Range2"/>
    <protectedRange sqref="B41:B45" name="Range3"/>
    <protectedRange sqref="B48:B57" name="Range4"/>
    <protectedRange sqref="B60:B62" name="Range5"/>
    <protectedRange sqref="B66:B67" name="Range6"/>
  </protectedRanges>
  <pageMargins left="0.7" right="0.7" top="0.75" bottom="0.75" header="0.3" footer="0.3"/>
  <pageSetup scale="44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96D6"/>
    <pageSetUpPr fitToPage="1"/>
  </sheetPr>
  <dimension ref="A1:C73"/>
  <sheetViews>
    <sheetView tabSelected="1" workbookViewId="0">
      <selection activeCell="A11" sqref="A11"/>
    </sheetView>
  </sheetViews>
  <sheetFormatPr defaultRowHeight="18.95" customHeight="1"/>
  <cols>
    <col min="1" max="1" width="53.140625" bestFit="1" customWidth="1"/>
    <col min="2" max="2" width="19.7109375" customWidth="1"/>
    <col min="3" max="3" width="13.42578125" bestFit="1" customWidth="1"/>
  </cols>
  <sheetData>
    <row r="1" spans="1:3" ht="26.1">
      <c r="A1" s="1" t="str">
        <f>'Unit Mix and Rents'!A1</f>
        <v>Grand View Rental Housing</v>
      </c>
      <c r="B1" s="1"/>
    </row>
    <row r="2" spans="1:3" ht="18.95" customHeight="1">
      <c r="A2" s="40" t="str">
        <f>'Unit Mix and Rents'!A2</f>
        <v>Applicant Name</v>
      </c>
      <c r="B2" s="40"/>
      <c r="C2" s="16"/>
    </row>
    <row r="4" spans="1:3" ht="18.95" customHeight="1">
      <c r="A4" s="108" t="s">
        <v>159</v>
      </c>
      <c r="B4" s="200"/>
    </row>
    <row r="5" spans="1:3" ht="18.95" customHeight="1">
      <c r="A5" s="38" t="s">
        <v>160</v>
      </c>
      <c r="B5" s="105"/>
    </row>
    <row r="6" spans="1:3" ht="18.95" customHeight="1">
      <c r="A6" s="38" t="s">
        <v>161</v>
      </c>
      <c r="B6" s="105">
        <v>0</v>
      </c>
    </row>
    <row r="7" spans="1:3" ht="18.95" customHeight="1">
      <c r="A7" s="38" t="s">
        <v>162</v>
      </c>
      <c r="B7" s="105">
        <v>0</v>
      </c>
    </row>
    <row r="8" spans="1:3" ht="18.95" customHeight="1">
      <c r="A8" s="38" t="s">
        <v>163</v>
      </c>
      <c r="B8" s="105">
        <v>0</v>
      </c>
    </row>
    <row r="9" spans="1:3" ht="18.95" customHeight="1">
      <c r="A9" s="38" t="s">
        <v>164</v>
      </c>
      <c r="B9" s="105">
        <v>0</v>
      </c>
    </row>
    <row r="10" spans="1:3" ht="18.95" customHeight="1">
      <c r="A10" s="38" t="s">
        <v>165</v>
      </c>
      <c r="B10" s="105">
        <v>0</v>
      </c>
    </row>
    <row r="11" spans="1:3" ht="18.95" customHeight="1">
      <c r="A11" s="38" t="s">
        <v>166</v>
      </c>
      <c r="B11" s="105">
        <v>0</v>
      </c>
    </row>
    <row r="12" spans="1:3" ht="18.95" customHeight="1">
      <c r="A12" s="38" t="s">
        <v>167</v>
      </c>
      <c r="B12" s="105">
        <v>0</v>
      </c>
    </row>
    <row r="13" spans="1:3" ht="18.95" customHeight="1">
      <c r="A13" s="38" t="s">
        <v>168</v>
      </c>
      <c r="B13" s="105">
        <v>0</v>
      </c>
    </row>
    <row r="14" spans="1:3" ht="18.95" customHeight="1">
      <c r="A14" s="38" t="s">
        <v>169</v>
      </c>
      <c r="B14" s="105">
        <v>0</v>
      </c>
    </row>
    <row r="15" spans="1:3" ht="18.95" customHeight="1">
      <c r="A15" s="102" t="s">
        <v>170</v>
      </c>
      <c r="B15" s="105">
        <v>0</v>
      </c>
    </row>
    <row r="16" spans="1:3" ht="18.95" customHeight="1">
      <c r="A16" s="102" t="s">
        <v>170</v>
      </c>
      <c r="B16" s="105">
        <v>0</v>
      </c>
    </row>
    <row r="17" spans="1:2" ht="18.95" customHeight="1">
      <c r="A17" s="102" t="s">
        <v>170</v>
      </c>
      <c r="B17" s="105">
        <v>0</v>
      </c>
    </row>
    <row r="18" spans="1:2" ht="18.95" customHeight="1">
      <c r="A18" s="106" t="s">
        <v>171</v>
      </c>
      <c r="B18" s="96">
        <f>SUM(B6:B17)</f>
        <v>0</v>
      </c>
    </row>
    <row r="19" spans="1:2" ht="18.95" customHeight="1">
      <c r="A19" s="108" t="s">
        <v>172</v>
      </c>
      <c r="B19" s="199"/>
    </row>
    <row r="20" spans="1:2" ht="18.95" customHeight="1">
      <c r="A20" s="38" t="s">
        <v>173</v>
      </c>
      <c r="B20" s="105">
        <v>0</v>
      </c>
    </row>
    <row r="21" spans="1:2" ht="18.95" customHeight="1">
      <c r="A21" s="38" t="s">
        <v>174</v>
      </c>
      <c r="B21" s="105">
        <v>0</v>
      </c>
    </row>
    <row r="22" spans="1:2" ht="18.95" customHeight="1">
      <c r="A22" s="38" t="s">
        <v>175</v>
      </c>
      <c r="B22" s="105">
        <v>0</v>
      </c>
    </row>
    <row r="23" spans="1:2" ht="18.95" customHeight="1">
      <c r="A23" s="38" t="s">
        <v>176</v>
      </c>
      <c r="B23" s="105"/>
    </row>
    <row r="24" spans="1:2" ht="18.95" customHeight="1">
      <c r="A24" s="38" t="s">
        <v>177</v>
      </c>
      <c r="B24" s="105">
        <v>0</v>
      </c>
    </row>
    <row r="25" spans="1:2" ht="18.95" customHeight="1">
      <c r="A25" s="38" t="s">
        <v>178</v>
      </c>
      <c r="B25" s="105">
        <v>0</v>
      </c>
    </row>
    <row r="26" spans="1:2" ht="18.95" customHeight="1">
      <c r="A26" s="38" t="s">
        <v>179</v>
      </c>
      <c r="B26" s="105">
        <v>0</v>
      </c>
    </row>
    <row r="27" spans="1:2" ht="18.95" customHeight="1">
      <c r="A27" s="38" t="s">
        <v>176</v>
      </c>
      <c r="B27" s="105">
        <v>0</v>
      </c>
    </row>
    <row r="28" spans="1:2" ht="18.95" customHeight="1">
      <c r="A28" s="38" t="s">
        <v>179</v>
      </c>
      <c r="B28" s="105">
        <v>0</v>
      </c>
    </row>
    <row r="29" spans="1:2" ht="18.95" customHeight="1">
      <c r="A29" s="38" t="s">
        <v>180</v>
      </c>
      <c r="B29" s="105">
        <v>0</v>
      </c>
    </row>
    <row r="30" spans="1:2" ht="18.95" customHeight="1">
      <c r="A30" s="38" t="s">
        <v>170</v>
      </c>
      <c r="B30" s="105">
        <v>0</v>
      </c>
    </row>
    <row r="31" spans="1:2" ht="18.95" customHeight="1">
      <c r="A31" s="38" t="s">
        <v>170</v>
      </c>
      <c r="B31" s="105">
        <v>0</v>
      </c>
    </row>
    <row r="32" spans="1:2" ht="18.95" customHeight="1">
      <c r="A32" s="38" t="s">
        <v>170</v>
      </c>
      <c r="B32" s="105">
        <v>0</v>
      </c>
    </row>
    <row r="33" spans="1:2" ht="18.95" customHeight="1">
      <c r="A33" s="103" t="s">
        <v>181</v>
      </c>
      <c r="B33" s="96">
        <f>SUM(B20:B32)</f>
        <v>0</v>
      </c>
    </row>
    <row r="34" spans="1:2" ht="18.95" customHeight="1">
      <c r="A34" s="108" t="s">
        <v>182</v>
      </c>
      <c r="B34" s="199"/>
    </row>
    <row r="35" spans="1:2" ht="18.95" customHeight="1">
      <c r="A35" s="38" t="s">
        <v>183</v>
      </c>
      <c r="B35" s="105">
        <v>0</v>
      </c>
    </row>
    <row r="36" spans="1:2" ht="18.95" customHeight="1">
      <c r="A36" s="38" t="s">
        <v>184</v>
      </c>
      <c r="B36" s="105">
        <v>0</v>
      </c>
    </row>
    <row r="37" spans="1:2" ht="18.95" customHeight="1">
      <c r="A37" s="38" t="s">
        <v>185</v>
      </c>
      <c r="B37" s="105">
        <v>0</v>
      </c>
    </row>
    <row r="38" spans="1:2" ht="18.95" customHeight="1">
      <c r="A38" s="38" t="s">
        <v>186</v>
      </c>
      <c r="B38" s="105">
        <v>0</v>
      </c>
    </row>
    <row r="39" spans="1:2" ht="18.95" customHeight="1">
      <c r="A39" s="38" t="s">
        <v>187</v>
      </c>
      <c r="B39" s="105">
        <v>0</v>
      </c>
    </row>
    <row r="40" spans="1:2" ht="18.95" customHeight="1">
      <c r="A40" s="38" t="s">
        <v>188</v>
      </c>
      <c r="B40" s="105">
        <v>0</v>
      </c>
    </row>
    <row r="41" spans="1:2" ht="18.95" customHeight="1">
      <c r="A41" s="38" t="s">
        <v>189</v>
      </c>
      <c r="B41" s="105">
        <v>0</v>
      </c>
    </row>
    <row r="42" spans="1:2" ht="18.95" customHeight="1">
      <c r="A42" s="102" t="s">
        <v>190</v>
      </c>
      <c r="B42" s="105">
        <v>0</v>
      </c>
    </row>
    <row r="43" spans="1:2" ht="18.95" customHeight="1">
      <c r="A43" s="102" t="s">
        <v>170</v>
      </c>
      <c r="B43" s="105">
        <v>0</v>
      </c>
    </row>
    <row r="44" spans="1:2" ht="18.95" customHeight="1">
      <c r="A44" s="102" t="s">
        <v>170</v>
      </c>
      <c r="B44" s="105">
        <v>0</v>
      </c>
    </row>
    <row r="45" spans="1:2" ht="18.95" customHeight="1">
      <c r="A45" s="38" t="s">
        <v>170</v>
      </c>
      <c r="B45" s="105">
        <v>0</v>
      </c>
    </row>
    <row r="46" spans="1:2" ht="18.95" customHeight="1">
      <c r="A46" s="103" t="s">
        <v>191</v>
      </c>
      <c r="B46" s="96">
        <f>SUM(B35:B45)</f>
        <v>0</v>
      </c>
    </row>
    <row r="47" spans="1:2" ht="18.95" customHeight="1">
      <c r="A47" s="101" t="s">
        <v>192</v>
      </c>
      <c r="B47" s="80"/>
    </row>
    <row r="48" spans="1:2" ht="18.95" customHeight="1">
      <c r="A48" s="38" t="s">
        <v>193</v>
      </c>
      <c r="B48" s="105">
        <v>0</v>
      </c>
    </row>
    <row r="49" spans="1:2" ht="18.95" customHeight="1">
      <c r="A49" s="38" t="s">
        <v>194</v>
      </c>
      <c r="B49" s="105">
        <v>0</v>
      </c>
    </row>
    <row r="50" spans="1:2" ht="18.95" customHeight="1">
      <c r="A50" s="38" t="s">
        <v>195</v>
      </c>
      <c r="B50" s="105">
        <v>0</v>
      </c>
    </row>
    <row r="51" spans="1:2" ht="18.95" customHeight="1">
      <c r="A51" s="38" t="s">
        <v>196</v>
      </c>
      <c r="B51" s="105">
        <v>0</v>
      </c>
    </row>
    <row r="52" spans="1:2" ht="18.95" customHeight="1">
      <c r="A52" s="38" t="s">
        <v>197</v>
      </c>
      <c r="B52" s="105">
        <v>0</v>
      </c>
    </row>
    <row r="53" spans="1:2" ht="18.95" customHeight="1">
      <c r="A53" s="38" t="s">
        <v>198</v>
      </c>
      <c r="B53" s="105">
        <v>0</v>
      </c>
    </row>
    <row r="54" spans="1:2" ht="18.95" customHeight="1">
      <c r="A54" s="38" t="s">
        <v>199</v>
      </c>
      <c r="B54" s="105">
        <v>0</v>
      </c>
    </row>
    <row r="55" spans="1:2" ht="18.95" customHeight="1">
      <c r="A55" s="38" t="s">
        <v>170</v>
      </c>
      <c r="B55" s="105">
        <v>0</v>
      </c>
    </row>
    <row r="56" spans="1:2" ht="18.95" customHeight="1">
      <c r="A56" s="38" t="s">
        <v>170</v>
      </c>
      <c r="B56" s="105">
        <v>0</v>
      </c>
    </row>
    <row r="57" spans="1:2" ht="18.95" customHeight="1">
      <c r="A57" s="38" t="s">
        <v>170</v>
      </c>
      <c r="B57" s="105">
        <v>0</v>
      </c>
    </row>
    <row r="58" spans="1:2" ht="18.95" customHeight="1">
      <c r="A58" s="103" t="s">
        <v>200</v>
      </c>
      <c r="B58" s="96">
        <f>SUM(B48:B57)</f>
        <v>0</v>
      </c>
    </row>
    <row r="59" spans="1:2" ht="18.95" customHeight="1">
      <c r="A59" s="101" t="s">
        <v>201</v>
      </c>
      <c r="B59" s="80"/>
    </row>
    <row r="60" spans="1:2" ht="18.95" customHeight="1">
      <c r="A60" s="38" t="s">
        <v>202</v>
      </c>
      <c r="B60" s="105">
        <v>0</v>
      </c>
    </row>
    <row r="61" spans="1:2" ht="18.95" customHeight="1">
      <c r="A61" s="103" t="s">
        <v>203</v>
      </c>
      <c r="B61" s="96">
        <f>SUM(B60:B60)</f>
        <v>0</v>
      </c>
    </row>
    <row r="62" spans="1:2" ht="18.95" customHeight="1">
      <c r="A62" s="101" t="s">
        <v>204</v>
      </c>
      <c r="B62" s="104"/>
    </row>
    <row r="63" spans="1:2" ht="18.95" customHeight="1">
      <c r="A63" s="38" t="s">
        <v>205</v>
      </c>
      <c r="B63" s="105"/>
    </row>
    <row r="64" spans="1:2" ht="18.95" customHeight="1">
      <c r="A64" s="38" t="s">
        <v>206</v>
      </c>
      <c r="B64" s="105"/>
    </row>
    <row r="65" spans="1:3" ht="18.95" customHeight="1">
      <c r="A65" s="102" t="s">
        <v>170</v>
      </c>
      <c r="B65" s="105"/>
    </row>
    <row r="66" spans="1:3" ht="18.95" customHeight="1">
      <c r="A66" s="103" t="s">
        <v>204</v>
      </c>
      <c r="B66" s="96">
        <f>SUM(B63:B65)</f>
        <v>0</v>
      </c>
      <c r="C66" s="18"/>
    </row>
    <row r="67" spans="1:3" ht="24.95" customHeight="1">
      <c r="A67" s="109" t="s">
        <v>207</v>
      </c>
      <c r="B67" s="110">
        <f>B66+B61+B46+B58+B33+B18</f>
        <v>0</v>
      </c>
      <c r="C67" s="17"/>
    </row>
    <row r="68" spans="1:3" ht="24.95" customHeight="1">
      <c r="A68" s="109" t="s">
        <v>208</v>
      </c>
      <c r="B68" s="98" t="str">
        <f>IFERROR(B67/'Unit Mix and Rents'!$G$10," ")</f>
        <v xml:space="preserve"> </v>
      </c>
    </row>
    <row r="69" spans="1:3" ht="18.95" customHeight="1">
      <c r="A69" s="2"/>
      <c r="B69" s="15"/>
    </row>
    <row r="70" spans="1:3" ht="18.95" customHeight="1">
      <c r="A70" s="2"/>
      <c r="B70" s="15"/>
    </row>
    <row r="71" spans="1:3" ht="18.95" customHeight="1">
      <c r="A71" s="2"/>
      <c r="B71" s="2"/>
    </row>
    <row r="72" spans="1:3" ht="18.95" customHeight="1">
      <c r="A72" s="2"/>
      <c r="B72" s="2"/>
    </row>
    <row r="73" spans="1:3" ht="18.95" customHeight="1">
      <c r="A73" s="2"/>
      <c r="B73" s="2"/>
    </row>
  </sheetData>
  <protectedRanges>
    <protectedRange sqref="A6:B16" name="Range3"/>
    <protectedRange sqref="A35:B45 B46" name="Range4"/>
    <protectedRange sqref="A48:A50 A20:B32" name="Range5"/>
    <protectedRange sqref="B48:B50 A51:B57" name="Range6"/>
    <protectedRange sqref="A60:B60" name="Range8"/>
    <protectedRange sqref="A63:B65" name="Range9"/>
  </protectedRanges>
  <dataValidations count="1">
    <dataValidation type="whole" allowBlank="1" showInputMessage="1" showErrorMessage="1" errorTitle="Whole Numbers Only" error="All numbers on development budget must be entered as a whole number." sqref="B60 B6:B16 B48:B57 B35:B44 B63:B65 B20:B32" xr:uid="{00000000-0002-0000-0000-000000000000}">
      <formula1>0</formula1>
      <formula2>100000000</formula2>
    </dataValidation>
  </dataValidations>
  <pageMargins left="0.7" right="0.7" top="0.75" bottom="0.75" header="0.3" footer="0.3"/>
  <pageSetup fitToHeight="0" orientation="portrait" r:id="rId1"/>
  <ignoredErrors>
    <ignoredError sqref="B46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96D6"/>
    <pageSetUpPr fitToPage="1"/>
  </sheetPr>
  <dimension ref="A1:H24"/>
  <sheetViews>
    <sheetView topLeftCell="A6" zoomScaleNormal="100" workbookViewId="0">
      <selection activeCell="E10" sqref="E10"/>
    </sheetView>
  </sheetViews>
  <sheetFormatPr defaultColWidth="9.140625" defaultRowHeight="14.45"/>
  <cols>
    <col min="1" max="1" width="39.5703125" style="31" bestFit="1" customWidth="1"/>
    <col min="2" max="2" width="25.7109375" style="30" customWidth="1"/>
    <col min="3" max="3" width="11.28515625" style="116" customWidth="1"/>
    <col min="4" max="4" width="4.42578125" style="30" customWidth="1"/>
    <col min="5" max="5" width="26.5703125" style="30" customWidth="1"/>
    <col min="6" max="6" width="25.5703125" style="30" customWidth="1"/>
    <col min="7" max="7" width="11.140625" style="116" customWidth="1"/>
    <col min="8" max="8" width="14.5703125" style="31" customWidth="1"/>
    <col min="9" max="16384" width="9.140625" style="31"/>
  </cols>
  <sheetData>
    <row r="1" spans="1:7" ht="26.1">
      <c r="A1" s="1" t="str">
        <f>'Unit Mix and Rents'!A1</f>
        <v>Grand View Rental Housing</v>
      </c>
      <c r="B1" s="195"/>
      <c r="C1" s="195"/>
      <c r="D1" s="195"/>
      <c r="E1" s="195"/>
      <c r="F1" s="195"/>
    </row>
    <row r="2" spans="1:7" s="27" customFormat="1" ht="18.600000000000001">
      <c r="A2" s="82" t="str">
        <f>'Unit Mix and Rents'!A2</f>
        <v>Applicant Name</v>
      </c>
      <c r="B2" s="82"/>
      <c r="C2" s="82"/>
      <c r="D2" s="82"/>
      <c r="E2" s="82"/>
      <c r="F2" s="82"/>
      <c r="G2" s="115"/>
    </row>
    <row r="3" spans="1:7" s="27" customFormat="1" ht="18.600000000000001">
      <c r="A3" s="243"/>
      <c r="B3" s="243"/>
      <c r="C3" s="243"/>
      <c r="D3" s="120"/>
      <c r="E3" s="244"/>
      <c r="F3" s="244"/>
      <c r="G3" s="244"/>
    </row>
    <row r="4" spans="1:7" s="27" customFormat="1" ht="18.600000000000001">
      <c r="A4" s="241" t="s">
        <v>209</v>
      </c>
      <c r="B4" s="241"/>
      <c r="C4" s="241"/>
      <c r="D4" s="241"/>
      <c r="E4" s="241"/>
      <c r="F4" s="241"/>
      <c r="G4" s="241"/>
    </row>
    <row r="5" spans="1:7" s="27" customFormat="1" ht="30">
      <c r="A5" s="182" t="s">
        <v>210</v>
      </c>
      <c r="B5" s="69" t="s">
        <v>211</v>
      </c>
      <c r="C5" s="69" t="s">
        <v>212</v>
      </c>
      <c r="D5" s="120"/>
      <c r="E5" s="37" t="s">
        <v>213</v>
      </c>
      <c r="F5" s="69" t="s">
        <v>211</v>
      </c>
      <c r="G5" s="69" t="s">
        <v>212</v>
      </c>
    </row>
    <row r="6" spans="1:7" s="27" customFormat="1" ht="18.600000000000001">
      <c r="A6" s="183" t="s">
        <v>214</v>
      </c>
      <c r="B6" s="124">
        <v>0</v>
      </c>
      <c r="C6" s="126" t="str">
        <f>IF(B6=0,"",B6/$B$12)</f>
        <v/>
      </c>
      <c r="D6" s="121"/>
      <c r="E6" s="119" t="s">
        <v>159</v>
      </c>
      <c r="F6" s="123">
        <v>0</v>
      </c>
      <c r="G6" s="126" t="str">
        <f>IF(F6=0,"",F6/$F$12)</f>
        <v/>
      </c>
    </row>
    <row r="7" spans="1:7" s="27" customFormat="1" ht="18.600000000000001">
      <c r="A7" s="183" t="s">
        <v>215</v>
      </c>
      <c r="B7" s="125">
        <v>0</v>
      </c>
      <c r="C7" s="126"/>
      <c r="D7" s="121"/>
      <c r="E7" s="119" t="s">
        <v>172</v>
      </c>
      <c r="F7" s="125">
        <v>0</v>
      </c>
      <c r="G7" s="126" t="str">
        <f>IF(F7=0,"",F7/$F$12)</f>
        <v/>
      </c>
    </row>
    <row r="8" spans="1:7" s="27" customFormat="1" ht="18.600000000000001">
      <c r="A8" s="183" t="s">
        <v>216</v>
      </c>
      <c r="B8" s="125">
        <v>0</v>
      </c>
      <c r="C8" s="126" t="str">
        <f>IF(B8=0,"",B8/$B$22)</f>
        <v/>
      </c>
      <c r="D8" s="121"/>
      <c r="E8" s="119" t="s">
        <v>182</v>
      </c>
      <c r="F8" s="125">
        <v>0</v>
      </c>
      <c r="G8" s="126" t="str">
        <f>IF(F8=0,"",F8/$F$12)</f>
        <v/>
      </c>
    </row>
    <row r="9" spans="1:7" s="27" customFormat="1" ht="18.600000000000001">
      <c r="A9" s="184" t="s">
        <v>170</v>
      </c>
      <c r="B9" s="125">
        <v>0</v>
      </c>
      <c r="C9" s="126" t="str">
        <f>IF(B9=0,"",B9/$B$22)</f>
        <v/>
      </c>
      <c r="D9" s="121"/>
      <c r="E9" s="119" t="s">
        <v>217</v>
      </c>
      <c r="F9" s="125">
        <v>0</v>
      </c>
      <c r="G9" s="126" t="str">
        <f>IF(F9=0,"",F9/$F$12)</f>
        <v/>
      </c>
    </row>
    <row r="10" spans="1:7" s="27" customFormat="1" ht="18.600000000000001">
      <c r="A10" s="183" t="s">
        <v>170</v>
      </c>
      <c r="B10" s="125">
        <v>0</v>
      </c>
      <c r="C10" s="126" t="str">
        <f>IF(B10=0,"",B10/$B$22)</f>
        <v/>
      </c>
      <c r="D10" s="121"/>
      <c r="E10" s="119"/>
      <c r="F10" s="125">
        <v>0</v>
      </c>
      <c r="G10" s="126" t="str">
        <f>IF(F10=0,"",F10/$F$12)</f>
        <v/>
      </c>
    </row>
    <row r="11" spans="1:7" s="27" customFormat="1" ht="18.600000000000001">
      <c r="A11" s="183" t="s">
        <v>170</v>
      </c>
      <c r="B11" s="125">
        <v>0</v>
      </c>
      <c r="C11" s="126" t="str">
        <f>IF(B11=0,"",B11/$B$22)</f>
        <v/>
      </c>
      <c r="D11" s="121"/>
      <c r="E11" s="119"/>
      <c r="F11" s="125">
        <v>0</v>
      </c>
      <c r="G11" s="126" t="str">
        <f>IF(F11=0,"",F11/$F$12)</f>
        <v/>
      </c>
    </row>
    <row r="12" spans="1:7" s="27" customFormat="1" ht="18.600000000000001">
      <c r="A12" s="127" t="s">
        <v>211</v>
      </c>
      <c r="B12" s="128">
        <f>SUM(B6:B11)</f>
        <v>0</v>
      </c>
      <c r="C12" s="129">
        <f>SUM(C6:C11)</f>
        <v>0</v>
      </c>
      <c r="D12" s="122"/>
      <c r="E12" s="130" t="s">
        <v>211</v>
      </c>
      <c r="F12" s="131">
        <f>SUM(F6:F11)</f>
        <v>0</v>
      </c>
      <c r="G12" s="129">
        <f>SUM(G6:G11)</f>
        <v>0</v>
      </c>
    </row>
    <row r="13" spans="1:7" s="27" customFormat="1" ht="18.600000000000001">
      <c r="A13" s="31"/>
      <c r="B13" s="117"/>
      <c r="C13" s="132"/>
      <c r="D13" s="121"/>
      <c r="E13" s="30"/>
      <c r="F13" s="117"/>
      <c r="G13" s="132"/>
    </row>
    <row r="14" spans="1:7" s="27" customFormat="1" ht="18.600000000000001">
      <c r="A14" s="242" t="s">
        <v>218</v>
      </c>
      <c r="B14" s="242"/>
      <c r="C14" s="242"/>
      <c r="D14" s="30"/>
      <c r="E14" s="30"/>
      <c r="F14" s="30"/>
      <c r="G14" s="116"/>
    </row>
    <row r="15" spans="1:7" s="27" customFormat="1" ht="30">
      <c r="A15" s="182" t="s">
        <v>210</v>
      </c>
      <c r="B15" s="69" t="s">
        <v>211</v>
      </c>
      <c r="C15" s="69" t="s">
        <v>212</v>
      </c>
      <c r="D15" s="86"/>
      <c r="E15" s="37" t="s">
        <v>213</v>
      </c>
      <c r="F15" s="69" t="s">
        <v>211</v>
      </c>
      <c r="G15" s="69" t="s">
        <v>212</v>
      </c>
    </row>
    <row r="16" spans="1:7" s="27" customFormat="1" ht="18.600000000000001">
      <c r="A16" s="183" t="s">
        <v>219</v>
      </c>
      <c r="B16" s="124">
        <v>0</v>
      </c>
      <c r="C16" s="126" t="str">
        <f>IF(B16=0,"",B16/$B$22)</f>
        <v/>
      </c>
      <c r="D16" s="121"/>
      <c r="E16" s="119" t="s">
        <v>159</v>
      </c>
      <c r="F16" s="123">
        <v>0</v>
      </c>
      <c r="G16" s="133" t="str">
        <f>IF(F16=0,"",F16/$F$22)</f>
        <v/>
      </c>
    </row>
    <row r="17" spans="1:8" s="27" customFormat="1" ht="18.600000000000001">
      <c r="A17" s="183" t="s">
        <v>220</v>
      </c>
      <c r="B17" s="125">
        <v>0</v>
      </c>
      <c r="C17" s="126"/>
      <c r="D17" s="121"/>
      <c r="E17" s="119" t="s">
        <v>172</v>
      </c>
      <c r="F17" s="125">
        <v>0</v>
      </c>
      <c r="G17" s="133" t="str">
        <f>IF(F17=0,"",F17/$F$22)</f>
        <v/>
      </c>
      <c r="H17" s="32"/>
    </row>
    <row r="18" spans="1:8" s="27" customFormat="1" ht="18.600000000000001">
      <c r="A18" s="183" t="s">
        <v>216</v>
      </c>
      <c r="B18" s="125">
        <v>0</v>
      </c>
      <c r="C18" s="126" t="str">
        <f>IF(B18=0,"",B18/$B$22)</f>
        <v/>
      </c>
      <c r="D18" s="121"/>
      <c r="E18" s="119" t="s">
        <v>182</v>
      </c>
      <c r="F18" s="125">
        <v>0</v>
      </c>
      <c r="G18" s="133" t="str">
        <f>IF(F18=0,"",F18/$F$22)</f>
        <v/>
      </c>
    </row>
    <row r="19" spans="1:8" s="27" customFormat="1" ht="18.600000000000001">
      <c r="A19" s="184" t="s">
        <v>170</v>
      </c>
      <c r="B19" s="125">
        <v>0</v>
      </c>
      <c r="C19" s="126" t="str">
        <f>IF(B19=0,"",B19/$B$22)</f>
        <v/>
      </c>
      <c r="D19" s="121"/>
      <c r="E19" s="119" t="s">
        <v>217</v>
      </c>
      <c r="F19" s="125">
        <v>0</v>
      </c>
      <c r="G19" s="133" t="str">
        <f>IF(F19=0,"",F19/$F$22)</f>
        <v/>
      </c>
    </row>
    <row r="20" spans="1:8" s="27" customFormat="1" ht="18.600000000000001">
      <c r="A20" s="183" t="s">
        <v>170</v>
      </c>
      <c r="B20" s="125">
        <v>0</v>
      </c>
      <c r="C20" s="126" t="str">
        <f>IF(B20=0,"",B20/$B$22)</f>
        <v/>
      </c>
      <c r="D20" s="121"/>
      <c r="E20" s="119" t="s">
        <v>202</v>
      </c>
      <c r="F20" s="125">
        <v>0</v>
      </c>
      <c r="G20" s="133" t="str">
        <f>IF(F20=0,"",F20/$F$22)</f>
        <v/>
      </c>
    </row>
    <row r="21" spans="1:8" s="27" customFormat="1" ht="18.600000000000001">
      <c r="A21" s="183" t="s">
        <v>170</v>
      </c>
      <c r="B21" s="125">
        <v>0</v>
      </c>
      <c r="C21" s="126" t="str">
        <f>IF(B21=0,"",B21/$B$22)</f>
        <v/>
      </c>
      <c r="D21" s="121"/>
      <c r="E21" s="119" t="s">
        <v>221</v>
      </c>
      <c r="F21" s="125">
        <f>'Development Budget'!$B$58</f>
        <v>0</v>
      </c>
      <c r="G21" s="133" t="str">
        <f>IF(F21=0,"",F21/$F$22)</f>
        <v/>
      </c>
    </row>
    <row r="22" spans="1:8" s="27" customFormat="1" ht="18.600000000000001">
      <c r="A22" s="185" t="s">
        <v>211</v>
      </c>
      <c r="B22" s="128">
        <f>SUM(B16:B21)</f>
        <v>0</v>
      </c>
      <c r="C22" s="129">
        <f>SUM(C16:C21)</f>
        <v>0</v>
      </c>
      <c r="D22" s="122"/>
      <c r="E22" s="127" t="s">
        <v>211</v>
      </c>
      <c r="F22" s="128">
        <f>SUM(F16:F21)</f>
        <v>0</v>
      </c>
      <c r="G22" s="129">
        <f>SUM(G16:G21)</f>
        <v>0</v>
      </c>
      <c r="H22" s="32"/>
    </row>
    <row r="23" spans="1:8">
      <c r="B23" s="117"/>
      <c r="C23" s="132"/>
      <c r="D23" s="121"/>
      <c r="F23" s="117"/>
      <c r="G23" s="132"/>
    </row>
    <row r="24" spans="1:8">
      <c r="B24" s="118"/>
    </row>
  </sheetData>
  <protectedRanges>
    <protectedRange sqref="A18 A6:B11" name="Range1"/>
    <protectedRange sqref="A16:B17 B18 A19:B21" name="Range2"/>
    <protectedRange sqref="F6:F11" name="Range3"/>
    <protectedRange sqref="F16:F21" name="Range4"/>
  </protectedRanges>
  <mergeCells count="4">
    <mergeCell ref="A4:G4"/>
    <mergeCell ref="A14:C14"/>
    <mergeCell ref="A3:C3"/>
    <mergeCell ref="E3:G3"/>
  </mergeCells>
  <pageMargins left="0.6" right="0.6" top="0.5" bottom="0.5" header="0.3" footer="0.3"/>
  <pageSetup scale="81" orientation="landscape" r:id="rId1"/>
  <headerFooter>
    <oddFooter>&amp;L&amp;10&amp;K00-047Office of Economic Development Internal Work Papers&amp;R&amp;10&amp;K01+047Page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2F494-DF26-4F6F-A6C8-DDD26F3A6AE0}">
  <sheetPr>
    <tabColor rgb="FF0096D6"/>
  </sheetPr>
  <dimension ref="A1:G24"/>
  <sheetViews>
    <sheetView topLeftCell="A4" workbookViewId="0">
      <selection activeCell="B24" sqref="B24"/>
    </sheetView>
  </sheetViews>
  <sheetFormatPr defaultRowHeight="18.95" customHeight="1"/>
  <cols>
    <col min="1" max="1" width="25.42578125" bestFit="1" customWidth="1"/>
    <col min="2" max="2" width="25.85546875" customWidth="1"/>
  </cols>
  <sheetData>
    <row r="1" spans="1:7" ht="26.1" customHeight="1">
      <c r="A1" s="245" t="s">
        <v>222</v>
      </c>
      <c r="B1" s="245"/>
      <c r="C1" s="195"/>
      <c r="D1" s="195"/>
      <c r="E1" s="195"/>
      <c r="F1" s="195"/>
      <c r="G1" s="195"/>
    </row>
    <row r="2" spans="1:7" ht="18.95" customHeight="1">
      <c r="A2" s="208" t="str">
        <f>'Unit Mix and Rents'!A2</f>
        <v>Applicant Name</v>
      </c>
      <c r="B2" s="208"/>
      <c r="C2" s="82"/>
      <c r="D2" s="82"/>
      <c r="E2" s="82"/>
      <c r="F2" s="82"/>
      <c r="G2" s="82"/>
    </row>
    <row r="3" spans="1:7" ht="18.95" customHeight="1">
      <c r="A3" s="208"/>
      <c r="B3" s="208"/>
      <c r="C3" s="208"/>
      <c r="D3" s="208"/>
      <c r="E3" s="208"/>
      <c r="F3" s="208"/>
      <c r="G3" s="208"/>
    </row>
    <row r="4" spans="1:7" ht="18.95" customHeight="1">
      <c r="A4" s="148" t="s">
        <v>223</v>
      </c>
    </row>
    <row r="5" spans="1:7" ht="18.95" customHeight="1">
      <c r="A5" s="101" t="s">
        <v>214</v>
      </c>
      <c r="B5" s="107" t="s">
        <v>224</v>
      </c>
    </row>
    <row r="6" spans="1:7" ht="18.95" customHeight="1">
      <c r="A6" s="38" t="s">
        <v>225</v>
      </c>
      <c r="B6" s="144">
        <v>0</v>
      </c>
    </row>
    <row r="7" spans="1:7" ht="18.95" customHeight="1">
      <c r="A7" s="38" t="s">
        <v>226</v>
      </c>
      <c r="B7" s="143">
        <v>0</v>
      </c>
    </row>
    <row r="8" spans="1:7" ht="18.95" customHeight="1">
      <c r="A8" s="38" t="s">
        <v>227</v>
      </c>
      <c r="B8" s="145"/>
    </row>
    <row r="9" spans="1:7" ht="18.95" customHeight="1">
      <c r="A9" s="38" t="s">
        <v>228</v>
      </c>
      <c r="B9" s="145"/>
    </row>
    <row r="10" spans="1:7" ht="18.95" customHeight="1">
      <c r="A10" s="38" t="s">
        <v>229</v>
      </c>
      <c r="B10" s="144"/>
    </row>
    <row r="12" spans="1:7" ht="18.95" customHeight="1">
      <c r="A12" s="101" t="s">
        <v>230</v>
      </c>
      <c r="B12" s="107" t="s">
        <v>231</v>
      </c>
    </row>
    <row r="13" spans="1:7" ht="18.95" customHeight="1">
      <c r="A13" s="38" t="s">
        <v>225</v>
      </c>
      <c r="B13" s="144">
        <v>0</v>
      </c>
    </row>
    <row r="14" spans="1:7" ht="18.95" customHeight="1">
      <c r="A14" s="38" t="s">
        <v>226</v>
      </c>
      <c r="B14" s="143">
        <v>0</v>
      </c>
    </row>
    <row r="15" spans="1:7" ht="18.95" customHeight="1">
      <c r="A15" s="38" t="s">
        <v>227</v>
      </c>
      <c r="B15" s="145"/>
    </row>
    <row r="16" spans="1:7" ht="18.95" customHeight="1">
      <c r="A16" s="38" t="s">
        <v>228</v>
      </c>
      <c r="B16" s="145"/>
    </row>
    <row r="17" spans="1:2" ht="18.95" customHeight="1">
      <c r="A17" s="38" t="s">
        <v>229</v>
      </c>
      <c r="B17" s="144"/>
    </row>
    <row r="18" spans="1:2" ht="18.95" customHeight="1">
      <c r="A18" s="146"/>
      <c r="B18" s="147"/>
    </row>
    <row r="19" spans="1:2" ht="18.95" customHeight="1">
      <c r="A19" s="101" t="s">
        <v>232</v>
      </c>
      <c r="B19" s="107" t="s">
        <v>224</v>
      </c>
    </row>
    <row r="20" spans="1:2" ht="18.95" customHeight="1">
      <c r="A20" s="38" t="s">
        <v>225</v>
      </c>
      <c r="B20" s="144">
        <v>1000000</v>
      </c>
    </row>
    <row r="21" spans="1:2" ht="18.95" customHeight="1">
      <c r="A21" s="38" t="s">
        <v>226</v>
      </c>
      <c r="B21" s="143">
        <v>0</v>
      </c>
    </row>
    <row r="22" spans="1:2" ht="18.95" customHeight="1">
      <c r="A22" s="38" t="s">
        <v>227</v>
      </c>
      <c r="B22" s="145"/>
    </row>
    <row r="23" spans="1:2" ht="18.95" customHeight="1">
      <c r="A23" s="38" t="s">
        <v>228</v>
      </c>
      <c r="B23" s="145"/>
    </row>
    <row r="24" spans="1:2" ht="18.95" customHeight="1">
      <c r="A24" s="38" t="s">
        <v>229</v>
      </c>
      <c r="B24" s="144"/>
    </row>
  </sheetData>
  <mergeCells count="3">
    <mergeCell ref="A3:G3"/>
    <mergeCell ref="A1:B1"/>
    <mergeCell ref="A2:B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96D6"/>
    <pageSetUpPr fitToPage="1"/>
  </sheetPr>
  <dimension ref="A1:W25"/>
  <sheetViews>
    <sheetView zoomScaleNormal="100" workbookViewId="0">
      <selection activeCell="A3" sqref="A3"/>
    </sheetView>
  </sheetViews>
  <sheetFormatPr defaultColWidth="9.140625" defaultRowHeight="14.45"/>
  <cols>
    <col min="1" max="1" width="35.28515625" customWidth="1"/>
    <col min="2" max="2" width="10" style="19" customWidth="1"/>
    <col min="3" max="16" width="15" customWidth="1"/>
    <col min="17" max="22" width="12.5703125" customWidth="1"/>
  </cols>
  <sheetData>
    <row r="1" spans="1:23" ht="26.1">
      <c r="A1" s="207" t="s">
        <v>26</v>
      </c>
      <c r="B1" s="207"/>
      <c r="C1" s="207"/>
      <c r="D1" s="207"/>
      <c r="E1" s="207"/>
      <c r="F1" s="207"/>
    </row>
    <row r="2" spans="1:23" s="25" customFormat="1" ht="18.600000000000001">
      <c r="A2" s="208" t="str">
        <f>'Unit Mix and Rents'!A2</f>
        <v>Applicant Name</v>
      </c>
      <c r="B2" s="208"/>
      <c r="C2" s="208"/>
      <c r="D2" s="208"/>
      <c r="E2" s="208"/>
      <c r="F2" s="208"/>
    </row>
    <row r="3" spans="1:23" s="25" customFormat="1" ht="18.95">
      <c r="A3" s="82"/>
      <c r="B3" s="85"/>
      <c r="I3" s="83"/>
      <c r="J3" s="83"/>
      <c r="Q3" s="83"/>
      <c r="R3" s="83"/>
      <c r="S3" s="83"/>
      <c r="T3" s="83"/>
      <c r="U3" s="83"/>
      <c r="V3" s="83"/>
    </row>
    <row r="4" spans="1:23" s="25" customFormat="1" ht="18.95">
      <c r="A4" s="211" t="s">
        <v>233</v>
      </c>
      <c r="B4" s="211"/>
      <c r="C4" s="211"/>
      <c r="D4" s="211"/>
      <c r="I4" s="83"/>
      <c r="J4" s="83"/>
      <c r="Q4" s="83"/>
      <c r="R4" s="83"/>
      <c r="S4" s="83"/>
      <c r="T4" s="83"/>
      <c r="U4" s="83"/>
      <c r="V4" s="83"/>
    </row>
    <row r="5" spans="1:23" s="25" customFormat="1" ht="18.600000000000001">
      <c r="A5" s="135"/>
      <c r="B5" s="156"/>
      <c r="C5" s="137" t="s">
        <v>234</v>
      </c>
      <c r="D5" s="137" t="s">
        <v>235</v>
      </c>
      <c r="E5" s="137" t="s">
        <v>236</v>
      </c>
      <c r="F5" s="137" t="s">
        <v>237</v>
      </c>
      <c r="G5" s="137" t="s">
        <v>238</v>
      </c>
      <c r="H5" s="137" t="s">
        <v>239</v>
      </c>
      <c r="I5" s="137" t="s">
        <v>240</v>
      </c>
      <c r="J5" s="137" t="s">
        <v>241</v>
      </c>
      <c r="K5" s="137" t="s">
        <v>242</v>
      </c>
      <c r="L5" s="137" t="s">
        <v>243</v>
      </c>
      <c r="M5" s="137" t="s">
        <v>244</v>
      </c>
      <c r="N5" s="137" t="s">
        <v>245</v>
      </c>
      <c r="O5" s="137" t="s">
        <v>246</v>
      </c>
      <c r="P5" s="137" t="s">
        <v>247</v>
      </c>
      <c r="Q5" s="137" t="s">
        <v>248</v>
      </c>
      <c r="R5" s="137" t="s">
        <v>249</v>
      </c>
      <c r="S5" s="137" t="s">
        <v>250</v>
      </c>
      <c r="T5" s="137" t="s">
        <v>251</v>
      </c>
      <c r="U5" s="137" t="s">
        <v>252</v>
      </c>
      <c r="V5" s="137" t="s">
        <v>253</v>
      </c>
    </row>
    <row r="6" spans="1:23" s="25" customFormat="1" ht="18.600000000000001">
      <c r="A6" s="138" t="s">
        <v>254</v>
      </c>
      <c r="B6" s="138" t="s">
        <v>255</v>
      </c>
      <c r="C6" s="152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  <c r="P6" s="153"/>
      <c r="Q6" s="153"/>
      <c r="R6" s="153"/>
      <c r="S6" s="153"/>
      <c r="T6" s="153"/>
      <c r="U6" s="153"/>
      <c r="V6" s="154"/>
    </row>
    <row r="7" spans="1:23" s="25" customFormat="1" ht="18.600000000000001">
      <c r="A7" s="39" t="s">
        <v>256</v>
      </c>
      <c r="B7" s="136">
        <v>0.02</v>
      </c>
      <c r="C7" s="139">
        <f>'Unit Mix and Rents'!G38</f>
        <v>0</v>
      </c>
      <c r="D7" s="139">
        <f>C7*(1+$B7)</f>
        <v>0</v>
      </c>
      <c r="E7" s="139">
        <f t="shared" ref="E7:Q7" si="0">D7*(1+$B7)</f>
        <v>0</v>
      </c>
      <c r="F7" s="139">
        <f t="shared" si="0"/>
        <v>0</v>
      </c>
      <c r="G7" s="139">
        <f t="shared" si="0"/>
        <v>0</v>
      </c>
      <c r="H7" s="139">
        <f t="shared" si="0"/>
        <v>0</v>
      </c>
      <c r="I7" s="139">
        <f t="shared" si="0"/>
        <v>0</v>
      </c>
      <c r="J7" s="139">
        <f t="shared" si="0"/>
        <v>0</v>
      </c>
      <c r="K7" s="139">
        <f t="shared" si="0"/>
        <v>0</v>
      </c>
      <c r="L7" s="139">
        <f t="shared" si="0"/>
        <v>0</v>
      </c>
      <c r="M7" s="139">
        <f t="shared" si="0"/>
        <v>0</v>
      </c>
      <c r="N7" s="139">
        <f t="shared" si="0"/>
        <v>0</v>
      </c>
      <c r="O7" s="139">
        <f t="shared" si="0"/>
        <v>0</v>
      </c>
      <c r="P7" s="139">
        <f t="shared" si="0"/>
        <v>0</v>
      </c>
      <c r="Q7" s="139">
        <f t="shared" si="0"/>
        <v>0</v>
      </c>
      <c r="R7" s="139">
        <f t="shared" ref="R7" si="1">Q7*(1+$B7)</f>
        <v>0</v>
      </c>
      <c r="S7" s="139">
        <f t="shared" ref="S7" si="2">R7*(1+$B7)</f>
        <v>0</v>
      </c>
      <c r="T7" s="139">
        <f t="shared" ref="T7" si="3">S7*(1+$B7)</f>
        <v>0</v>
      </c>
      <c r="U7" s="139">
        <f t="shared" ref="U7:V7" si="4">T7*(1+$B7)</f>
        <v>0</v>
      </c>
      <c r="V7" s="139">
        <f t="shared" si="4"/>
        <v>0</v>
      </c>
      <c r="W7" s="84"/>
    </row>
    <row r="8" spans="1:23" s="25" customFormat="1" ht="18.600000000000001">
      <c r="A8" s="39" t="s">
        <v>257</v>
      </c>
      <c r="B8" s="136">
        <v>0.02</v>
      </c>
      <c r="C8" s="139">
        <f>'Unit Mix and Rents'!B48</f>
        <v>0</v>
      </c>
      <c r="D8" s="139">
        <f>C8*(1+$B$7)</f>
        <v>0</v>
      </c>
      <c r="E8" s="139">
        <f t="shared" ref="E8:Q8" si="5">D8*(1+$B$7)</f>
        <v>0</v>
      </c>
      <c r="F8" s="139">
        <f t="shared" si="5"/>
        <v>0</v>
      </c>
      <c r="G8" s="139">
        <f t="shared" si="5"/>
        <v>0</v>
      </c>
      <c r="H8" s="139">
        <f t="shared" si="5"/>
        <v>0</v>
      </c>
      <c r="I8" s="139">
        <f t="shared" si="5"/>
        <v>0</v>
      </c>
      <c r="J8" s="139">
        <f t="shared" si="5"/>
        <v>0</v>
      </c>
      <c r="K8" s="139">
        <f t="shared" si="5"/>
        <v>0</v>
      </c>
      <c r="L8" s="139">
        <f t="shared" si="5"/>
        <v>0</v>
      </c>
      <c r="M8" s="139">
        <f t="shared" si="5"/>
        <v>0</v>
      </c>
      <c r="N8" s="139">
        <f t="shared" si="5"/>
        <v>0</v>
      </c>
      <c r="O8" s="139">
        <f t="shared" si="5"/>
        <v>0</v>
      </c>
      <c r="P8" s="139">
        <f t="shared" si="5"/>
        <v>0</v>
      </c>
      <c r="Q8" s="139">
        <f t="shared" si="5"/>
        <v>0</v>
      </c>
      <c r="R8" s="139">
        <f t="shared" ref="R8" si="6">Q8*(1+$B$7)</f>
        <v>0</v>
      </c>
      <c r="S8" s="139">
        <f t="shared" ref="S8" si="7">R8*(1+$B$7)</f>
        <v>0</v>
      </c>
      <c r="T8" s="139">
        <f t="shared" ref="T8" si="8">S8*(1+$B$7)</f>
        <v>0</v>
      </c>
      <c r="U8" s="139">
        <f t="shared" ref="U8:V8" si="9">T8*(1+$B$7)</f>
        <v>0</v>
      </c>
      <c r="V8" s="139">
        <f t="shared" si="9"/>
        <v>0</v>
      </c>
      <c r="W8" s="84"/>
    </row>
    <row r="9" spans="1:23" s="25" customFormat="1" ht="18.600000000000001">
      <c r="A9" s="39" t="s">
        <v>258</v>
      </c>
      <c r="B9" s="136">
        <v>7.0000000000000007E-2</v>
      </c>
      <c r="C9" s="140">
        <f>-$B$9*(C7)</f>
        <v>0</v>
      </c>
      <c r="D9" s="140">
        <f t="shared" ref="D9:Q9" si="10">-$B$9*(D7)</f>
        <v>0</v>
      </c>
      <c r="E9" s="140">
        <f t="shared" si="10"/>
        <v>0</v>
      </c>
      <c r="F9" s="140">
        <f t="shared" si="10"/>
        <v>0</v>
      </c>
      <c r="G9" s="140">
        <f t="shared" si="10"/>
        <v>0</v>
      </c>
      <c r="H9" s="140">
        <f t="shared" si="10"/>
        <v>0</v>
      </c>
      <c r="I9" s="140">
        <f t="shared" si="10"/>
        <v>0</v>
      </c>
      <c r="J9" s="140">
        <f t="shared" si="10"/>
        <v>0</v>
      </c>
      <c r="K9" s="140">
        <f t="shared" si="10"/>
        <v>0</v>
      </c>
      <c r="L9" s="140">
        <f t="shared" si="10"/>
        <v>0</v>
      </c>
      <c r="M9" s="140">
        <f t="shared" si="10"/>
        <v>0</v>
      </c>
      <c r="N9" s="140">
        <f t="shared" si="10"/>
        <v>0</v>
      </c>
      <c r="O9" s="140">
        <f t="shared" si="10"/>
        <v>0</v>
      </c>
      <c r="P9" s="140">
        <f t="shared" si="10"/>
        <v>0</v>
      </c>
      <c r="Q9" s="140">
        <f t="shared" si="10"/>
        <v>0</v>
      </c>
      <c r="R9" s="140">
        <f t="shared" ref="R9:U9" si="11">-$B$9*(R7)</f>
        <v>0</v>
      </c>
      <c r="S9" s="140">
        <f t="shared" si="11"/>
        <v>0</v>
      </c>
      <c r="T9" s="140">
        <f t="shared" si="11"/>
        <v>0</v>
      </c>
      <c r="U9" s="140">
        <f t="shared" si="11"/>
        <v>0</v>
      </c>
      <c r="V9" s="140">
        <f t="shared" ref="V9" si="12">-$B$9*(V7)</f>
        <v>0</v>
      </c>
      <c r="W9" s="84"/>
    </row>
    <row r="10" spans="1:23" s="25" customFormat="1" ht="18.600000000000001">
      <c r="A10" s="209" t="s">
        <v>259</v>
      </c>
      <c r="B10" s="210"/>
      <c r="C10" s="142">
        <f>SUM(C7:C9)</f>
        <v>0</v>
      </c>
      <c r="D10" s="142">
        <f t="shared" ref="D10:Q10" si="13">SUM(D7:D9)</f>
        <v>0</v>
      </c>
      <c r="E10" s="142">
        <f t="shared" si="13"/>
        <v>0</v>
      </c>
      <c r="F10" s="142">
        <f t="shared" si="13"/>
        <v>0</v>
      </c>
      <c r="G10" s="142">
        <f t="shared" si="13"/>
        <v>0</v>
      </c>
      <c r="H10" s="142">
        <f t="shared" si="13"/>
        <v>0</v>
      </c>
      <c r="I10" s="142">
        <f t="shared" si="13"/>
        <v>0</v>
      </c>
      <c r="J10" s="142">
        <f t="shared" si="13"/>
        <v>0</v>
      </c>
      <c r="K10" s="142">
        <f t="shared" si="13"/>
        <v>0</v>
      </c>
      <c r="L10" s="142">
        <f t="shared" si="13"/>
        <v>0</v>
      </c>
      <c r="M10" s="142">
        <f t="shared" si="13"/>
        <v>0</v>
      </c>
      <c r="N10" s="142">
        <f t="shared" si="13"/>
        <v>0</v>
      </c>
      <c r="O10" s="142">
        <f t="shared" si="13"/>
        <v>0</v>
      </c>
      <c r="P10" s="142">
        <f t="shared" si="13"/>
        <v>0</v>
      </c>
      <c r="Q10" s="142">
        <f t="shared" si="13"/>
        <v>0</v>
      </c>
      <c r="R10" s="142">
        <f t="shared" ref="R10:U10" si="14">SUM(R7:R9)</f>
        <v>0</v>
      </c>
      <c r="S10" s="142">
        <f t="shared" si="14"/>
        <v>0</v>
      </c>
      <c r="T10" s="142">
        <f t="shared" si="14"/>
        <v>0</v>
      </c>
      <c r="U10" s="142">
        <f t="shared" si="14"/>
        <v>0</v>
      </c>
      <c r="V10" s="142">
        <f t="shared" ref="V10" si="15">SUM(V7:V9)</f>
        <v>0</v>
      </c>
      <c r="W10" s="84"/>
    </row>
    <row r="11" spans="1:23" s="25" customFormat="1" ht="18.600000000000001">
      <c r="A11" s="134" t="s">
        <v>260</v>
      </c>
      <c r="B11" s="138" t="s">
        <v>255</v>
      </c>
      <c r="C11" s="149"/>
      <c r="D11" s="150"/>
      <c r="E11" s="150"/>
      <c r="F11" s="150"/>
      <c r="G11" s="150"/>
      <c r="H11" s="150"/>
      <c r="I11" s="150"/>
      <c r="J11" s="150"/>
      <c r="K11" s="150"/>
      <c r="L11" s="150"/>
      <c r="M11" s="150"/>
      <c r="N11" s="150"/>
      <c r="O11" s="150"/>
      <c r="P11" s="150"/>
      <c r="Q11" s="150"/>
      <c r="R11" s="150"/>
      <c r="S11" s="150"/>
      <c r="T11" s="150"/>
      <c r="U11" s="150"/>
      <c r="V11" s="151"/>
      <c r="W11" s="84"/>
    </row>
    <row r="12" spans="1:23" s="25" customFormat="1" ht="18.600000000000001">
      <c r="A12" s="39" t="s">
        <v>96</v>
      </c>
      <c r="B12" s="136">
        <v>0.03</v>
      </c>
      <c r="C12" s="141">
        <f>'Operating Expenses'!B19</f>
        <v>0</v>
      </c>
      <c r="D12" s="141">
        <f>C12*(1+$B12)</f>
        <v>0</v>
      </c>
      <c r="E12" s="141">
        <f t="shared" ref="E12:V17" si="16">D12*(1+$B12)</f>
        <v>0</v>
      </c>
      <c r="F12" s="141">
        <f t="shared" si="16"/>
        <v>0</v>
      </c>
      <c r="G12" s="141">
        <f t="shared" si="16"/>
        <v>0</v>
      </c>
      <c r="H12" s="141">
        <f t="shared" si="16"/>
        <v>0</v>
      </c>
      <c r="I12" s="141">
        <f t="shared" si="16"/>
        <v>0</v>
      </c>
      <c r="J12" s="141">
        <f t="shared" si="16"/>
        <v>0</v>
      </c>
      <c r="K12" s="141">
        <f t="shared" si="16"/>
        <v>0</v>
      </c>
      <c r="L12" s="141">
        <f t="shared" si="16"/>
        <v>0</v>
      </c>
      <c r="M12" s="141">
        <f t="shared" si="16"/>
        <v>0</v>
      </c>
      <c r="N12" s="141">
        <f t="shared" si="16"/>
        <v>0</v>
      </c>
      <c r="O12" s="141">
        <f t="shared" si="16"/>
        <v>0</v>
      </c>
      <c r="P12" s="141">
        <f t="shared" si="16"/>
        <v>0</v>
      </c>
      <c r="Q12" s="141">
        <f t="shared" si="16"/>
        <v>0</v>
      </c>
      <c r="R12" s="141">
        <f t="shared" si="16"/>
        <v>0</v>
      </c>
      <c r="S12" s="141">
        <f t="shared" si="16"/>
        <v>0</v>
      </c>
      <c r="T12" s="141">
        <f t="shared" si="16"/>
        <v>0</v>
      </c>
      <c r="U12" s="141">
        <f t="shared" si="16"/>
        <v>0</v>
      </c>
      <c r="V12" s="141">
        <f t="shared" si="16"/>
        <v>0</v>
      </c>
      <c r="W12" s="84"/>
    </row>
    <row r="13" spans="1:23" s="25" customFormat="1" ht="18.600000000000001">
      <c r="A13" s="39" t="s">
        <v>111</v>
      </c>
      <c r="B13" s="136">
        <v>0.03</v>
      </c>
      <c r="C13" s="141">
        <f>'Operating Expenses'!B39</f>
        <v>0</v>
      </c>
      <c r="D13" s="141">
        <f t="shared" ref="D13:S17" si="17">C13*(1+$B13)</f>
        <v>0</v>
      </c>
      <c r="E13" s="141">
        <f t="shared" si="17"/>
        <v>0</v>
      </c>
      <c r="F13" s="141">
        <f t="shared" si="17"/>
        <v>0</v>
      </c>
      <c r="G13" s="141">
        <f t="shared" si="17"/>
        <v>0</v>
      </c>
      <c r="H13" s="141">
        <f t="shared" si="17"/>
        <v>0</v>
      </c>
      <c r="I13" s="141">
        <f t="shared" si="17"/>
        <v>0</v>
      </c>
      <c r="J13" s="141">
        <f t="shared" si="17"/>
        <v>0</v>
      </c>
      <c r="K13" s="141">
        <f t="shared" si="17"/>
        <v>0</v>
      </c>
      <c r="L13" s="141">
        <f t="shared" si="17"/>
        <v>0</v>
      </c>
      <c r="M13" s="141">
        <f t="shared" si="17"/>
        <v>0</v>
      </c>
      <c r="N13" s="141">
        <f t="shared" si="17"/>
        <v>0</v>
      </c>
      <c r="O13" s="141">
        <f t="shared" si="17"/>
        <v>0</v>
      </c>
      <c r="P13" s="141">
        <f t="shared" si="17"/>
        <v>0</v>
      </c>
      <c r="Q13" s="141">
        <f t="shared" si="17"/>
        <v>0</v>
      </c>
      <c r="R13" s="141">
        <f t="shared" si="17"/>
        <v>0</v>
      </c>
      <c r="S13" s="141">
        <f t="shared" si="17"/>
        <v>0</v>
      </c>
      <c r="T13" s="141">
        <f t="shared" si="16"/>
        <v>0</v>
      </c>
      <c r="U13" s="141">
        <f t="shared" si="16"/>
        <v>0</v>
      </c>
      <c r="V13" s="141">
        <f t="shared" si="16"/>
        <v>0</v>
      </c>
      <c r="W13" s="84"/>
    </row>
    <row r="14" spans="1:23" s="25" customFormat="1" ht="18.600000000000001">
      <c r="A14" s="39" t="s">
        <v>130</v>
      </c>
      <c r="B14" s="136">
        <v>0.03</v>
      </c>
      <c r="C14" s="141">
        <f>'Operating Expenses'!B46</f>
        <v>0</v>
      </c>
      <c r="D14" s="141">
        <f t="shared" si="17"/>
        <v>0</v>
      </c>
      <c r="E14" s="141">
        <f t="shared" si="16"/>
        <v>0</v>
      </c>
      <c r="F14" s="141">
        <f t="shared" si="16"/>
        <v>0</v>
      </c>
      <c r="G14" s="141">
        <f t="shared" si="16"/>
        <v>0</v>
      </c>
      <c r="H14" s="141">
        <f t="shared" si="16"/>
        <v>0</v>
      </c>
      <c r="I14" s="141">
        <f t="shared" si="16"/>
        <v>0</v>
      </c>
      <c r="J14" s="141">
        <f t="shared" si="16"/>
        <v>0</v>
      </c>
      <c r="K14" s="141">
        <f t="shared" si="16"/>
        <v>0</v>
      </c>
      <c r="L14" s="141">
        <f t="shared" si="16"/>
        <v>0</v>
      </c>
      <c r="M14" s="141">
        <f t="shared" si="16"/>
        <v>0</v>
      </c>
      <c r="N14" s="141">
        <f t="shared" si="16"/>
        <v>0</v>
      </c>
      <c r="O14" s="141">
        <f t="shared" si="16"/>
        <v>0</v>
      </c>
      <c r="P14" s="141">
        <f t="shared" si="16"/>
        <v>0</v>
      </c>
      <c r="Q14" s="141">
        <f t="shared" si="16"/>
        <v>0</v>
      </c>
      <c r="R14" s="141">
        <f t="shared" si="16"/>
        <v>0</v>
      </c>
      <c r="S14" s="141">
        <f t="shared" si="16"/>
        <v>0</v>
      </c>
      <c r="T14" s="141">
        <f t="shared" si="16"/>
        <v>0</v>
      </c>
      <c r="U14" s="141">
        <f t="shared" si="16"/>
        <v>0</v>
      </c>
      <c r="V14" s="141">
        <f t="shared" si="16"/>
        <v>0</v>
      </c>
      <c r="W14" s="84"/>
    </row>
    <row r="15" spans="1:23" s="25" customFormat="1" ht="18.600000000000001">
      <c r="A15" s="39" t="s">
        <v>137</v>
      </c>
      <c r="B15" s="136">
        <v>0.03</v>
      </c>
      <c r="C15" s="141">
        <f>'Operating Expenses'!B58</f>
        <v>0</v>
      </c>
      <c r="D15" s="141">
        <f t="shared" si="17"/>
        <v>0</v>
      </c>
      <c r="E15" s="141">
        <f t="shared" si="16"/>
        <v>0</v>
      </c>
      <c r="F15" s="141">
        <f t="shared" si="16"/>
        <v>0</v>
      </c>
      <c r="G15" s="141">
        <f t="shared" si="16"/>
        <v>0</v>
      </c>
      <c r="H15" s="141">
        <f t="shared" si="16"/>
        <v>0</v>
      </c>
      <c r="I15" s="141">
        <f t="shared" si="16"/>
        <v>0</v>
      </c>
      <c r="J15" s="141">
        <f t="shared" si="16"/>
        <v>0</v>
      </c>
      <c r="K15" s="141">
        <f t="shared" si="16"/>
        <v>0</v>
      </c>
      <c r="L15" s="141">
        <f t="shared" si="16"/>
        <v>0</v>
      </c>
      <c r="M15" s="141">
        <f t="shared" si="16"/>
        <v>0</v>
      </c>
      <c r="N15" s="141">
        <f t="shared" si="16"/>
        <v>0</v>
      </c>
      <c r="O15" s="141">
        <f t="shared" si="16"/>
        <v>0</v>
      </c>
      <c r="P15" s="141">
        <f t="shared" si="16"/>
        <v>0</v>
      </c>
      <c r="Q15" s="141">
        <f t="shared" si="16"/>
        <v>0</v>
      </c>
      <c r="R15" s="141">
        <f t="shared" si="16"/>
        <v>0</v>
      </c>
      <c r="S15" s="141">
        <f t="shared" si="16"/>
        <v>0</v>
      </c>
      <c r="T15" s="141">
        <f t="shared" si="16"/>
        <v>0</v>
      </c>
      <c r="U15" s="141">
        <f t="shared" si="16"/>
        <v>0</v>
      </c>
      <c r="V15" s="141">
        <f t="shared" si="16"/>
        <v>0</v>
      </c>
      <c r="W15" s="84"/>
    </row>
    <row r="16" spans="1:23" s="25" customFormat="1" ht="18.600000000000001">
      <c r="A16" s="39" t="s">
        <v>261</v>
      </c>
      <c r="B16" s="136">
        <v>0.03</v>
      </c>
      <c r="C16" s="141">
        <f>'Operating Expenses'!B63</f>
        <v>0</v>
      </c>
      <c r="D16" s="141">
        <f t="shared" si="17"/>
        <v>0</v>
      </c>
      <c r="E16" s="141">
        <f t="shared" si="16"/>
        <v>0</v>
      </c>
      <c r="F16" s="141">
        <f t="shared" si="16"/>
        <v>0</v>
      </c>
      <c r="G16" s="141">
        <f t="shared" si="16"/>
        <v>0</v>
      </c>
      <c r="H16" s="141">
        <f t="shared" si="16"/>
        <v>0</v>
      </c>
      <c r="I16" s="141">
        <f t="shared" si="16"/>
        <v>0</v>
      </c>
      <c r="J16" s="141">
        <f t="shared" si="16"/>
        <v>0</v>
      </c>
      <c r="K16" s="141">
        <f t="shared" si="16"/>
        <v>0</v>
      </c>
      <c r="L16" s="141">
        <f t="shared" si="16"/>
        <v>0</v>
      </c>
      <c r="M16" s="141">
        <f t="shared" si="16"/>
        <v>0</v>
      </c>
      <c r="N16" s="141">
        <f t="shared" si="16"/>
        <v>0</v>
      </c>
      <c r="O16" s="141">
        <f t="shared" si="16"/>
        <v>0</v>
      </c>
      <c r="P16" s="141">
        <f t="shared" si="16"/>
        <v>0</v>
      </c>
      <c r="Q16" s="141">
        <f t="shared" si="16"/>
        <v>0</v>
      </c>
      <c r="R16" s="141">
        <f t="shared" si="16"/>
        <v>0</v>
      </c>
      <c r="S16" s="141">
        <f t="shared" si="16"/>
        <v>0</v>
      </c>
      <c r="T16" s="141">
        <f t="shared" si="16"/>
        <v>0</v>
      </c>
      <c r="U16" s="141">
        <f t="shared" si="16"/>
        <v>0</v>
      </c>
      <c r="V16" s="141">
        <f t="shared" si="16"/>
        <v>0</v>
      </c>
      <c r="W16" s="84"/>
    </row>
    <row r="17" spans="1:23" s="25" customFormat="1" ht="30">
      <c r="A17" s="39" t="s">
        <v>262</v>
      </c>
      <c r="B17" s="136">
        <v>0.02</v>
      </c>
      <c r="C17" s="141">
        <f>'Operating Expenses'!B68</f>
        <v>0</v>
      </c>
      <c r="D17" s="141">
        <f t="shared" si="17"/>
        <v>0</v>
      </c>
      <c r="E17" s="141">
        <f t="shared" si="16"/>
        <v>0</v>
      </c>
      <c r="F17" s="141">
        <f t="shared" si="16"/>
        <v>0</v>
      </c>
      <c r="G17" s="141">
        <f t="shared" si="16"/>
        <v>0</v>
      </c>
      <c r="H17" s="141">
        <f t="shared" si="16"/>
        <v>0</v>
      </c>
      <c r="I17" s="141">
        <f t="shared" si="16"/>
        <v>0</v>
      </c>
      <c r="J17" s="141">
        <f t="shared" si="16"/>
        <v>0</v>
      </c>
      <c r="K17" s="141">
        <f t="shared" si="16"/>
        <v>0</v>
      </c>
      <c r="L17" s="141">
        <f t="shared" si="16"/>
        <v>0</v>
      </c>
      <c r="M17" s="141">
        <f t="shared" si="16"/>
        <v>0</v>
      </c>
      <c r="N17" s="141">
        <f t="shared" si="16"/>
        <v>0</v>
      </c>
      <c r="O17" s="141">
        <f t="shared" si="16"/>
        <v>0</v>
      </c>
      <c r="P17" s="141">
        <f t="shared" si="16"/>
        <v>0</v>
      </c>
      <c r="Q17" s="141">
        <f t="shared" si="16"/>
        <v>0</v>
      </c>
      <c r="R17" s="141">
        <f t="shared" si="16"/>
        <v>0</v>
      </c>
      <c r="S17" s="141">
        <f t="shared" si="16"/>
        <v>0</v>
      </c>
      <c r="T17" s="141">
        <f t="shared" si="16"/>
        <v>0</v>
      </c>
      <c r="U17" s="141">
        <f t="shared" si="16"/>
        <v>0</v>
      </c>
      <c r="V17" s="141">
        <f t="shared" si="16"/>
        <v>0</v>
      </c>
      <c r="W17" s="84"/>
    </row>
    <row r="18" spans="1:23" s="25" customFormat="1" ht="18.600000000000001">
      <c r="A18" s="209" t="s">
        <v>153</v>
      </c>
      <c r="B18" s="210"/>
      <c r="C18" s="157">
        <f>SUM(C12:C17)</f>
        <v>0</v>
      </c>
      <c r="D18" s="157">
        <f t="shared" ref="D18:V18" si="18">SUM(D12:D17)</f>
        <v>0</v>
      </c>
      <c r="E18" s="157">
        <f t="shared" si="18"/>
        <v>0</v>
      </c>
      <c r="F18" s="157">
        <f t="shared" si="18"/>
        <v>0</v>
      </c>
      <c r="G18" s="157">
        <f t="shared" si="18"/>
        <v>0</v>
      </c>
      <c r="H18" s="157">
        <f t="shared" si="18"/>
        <v>0</v>
      </c>
      <c r="I18" s="157">
        <f t="shared" si="18"/>
        <v>0</v>
      </c>
      <c r="J18" s="157">
        <f t="shared" si="18"/>
        <v>0</v>
      </c>
      <c r="K18" s="157">
        <f t="shared" si="18"/>
        <v>0</v>
      </c>
      <c r="L18" s="157">
        <f t="shared" si="18"/>
        <v>0</v>
      </c>
      <c r="M18" s="157">
        <f t="shared" si="18"/>
        <v>0</v>
      </c>
      <c r="N18" s="157">
        <f t="shared" si="18"/>
        <v>0</v>
      </c>
      <c r="O18" s="157">
        <f t="shared" si="18"/>
        <v>0</v>
      </c>
      <c r="P18" s="157">
        <f t="shared" si="18"/>
        <v>0</v>
      </c>
      <c r="Q18" s="157">
        <f t="shared" si="18"/>
        <v>0</v>
      </c>
      <c r="R18" s="157">
        <f t="shared" si="18"/>
        <v>0</v>
      </c>
      <c r="S18" s="157">
        <f t="shared" si="18"/>
        <v>0</v>
      </c>
      <c r="T18" s="157">
        <f t="shared" si="18"/>
        <v>0</v>
      </c>
      <c r="U18" s="157">
        <f t="shared" si="18"/>
        <v>0</v>
      </c>
      <c r="V18" s="157">
        <f t="shared" si="18"/>
        <v>0</v>
      </c>
      <c r="W18" s="84"/>
    </row>
    <row r="19" spans="1:23" s="25" customFormat="1" ht="18.600000000000001">
      <c r="A19" s="36" t="s">
        <v>263</v>
      </c>
      <c r="B19" s="137"/>
      <c r="C19" s="158">
        <f>C10-C18</f>
        <v>0</v>
      </c>
      <c r="D19" s="158">
        <f t="shared" ref="D19:V19" si="19">D10-D18</f>
        <v>0</v>
      </c>
      <c r="E19" s="158">
        <f t="shared" si="19"/>
        <v>0</v>
      </c>
      <c r="F19" s="158">
        <f t="shared" si="19"/>
        <v>0</v>
      </c>
      <c r="G19" s="158">
        <f t="shared" si="19"/>
        <v>0</v>
      </c>
      <c r="H19" s="158">
        <f t="shared" si="19"/>
        <v>0</v>
      </c>
      <c r="I19" s="158">
        <f t="shared" si="19"/>
        <v>0</v>
      </c>
      <c r="J19" s="158">
        <f t="shared" si="19"/>
        <v>0</v>
      </c>
      <c r="K19" s="158">
        <f t="shared" si="19"/>
        <v>0</v>
      </c>
      <c r="L19" s="158">
        <f t="shared" si="19"/>
        <v>0</v>
      </c>
      <c r="M19" s="158">
        <f t="shared" si="19"/>
        <v>0</v>
      </c>
      <c r="N19" s="158">
        <f t="shared" si="19"/>
        <v>0</v>
      </c>
      <c r="O19" s="158">
        <f t="shared" si="19"/>
        <v>0</v>
      </c>
      <c r="P19" s="158">
        <f t="shared" si="19"/>
        <v>0</v>
      </c>
      <c r="Q19" s="158">
        <f t="shared" si="19"/>
        <v>0</v>
      </c>
      <c r="R19" s="158">
        <f t="shared" si="19"/>
        <v>0</v>
      </c>
      <c r="S19" s="158">
        <f t="shared" si="19"/>
        <v>0</v>
      </c>
      <c r="T19" s="158">
        <f t="shared" si="19"/>
        <v>0</v>
      </c>
      <c r="U19" s="158">
        <f t="shared" si="19"/>
        <v>0</v>
      </c>
      <c r="V19" s="158">
        <f t="shared" si="19"/>
        <v>0</v>
      </c>
      <c r="W19" s="84"/>
    </row>
    <row r="20" spans="1:23" s="25" customFormat="1" ht="18.600000000000001">
      <c r="A20" s="134" t="s">
        <v>264</v>
      </c>
      <c r="B20" s="138"/>
      <c r="C20" s="149"/>
      <c r="D20" s="150"/>
      <c r="E20" s="150"/>
      <c r="F20" s="150"/>
      <c r="G20" s="150"/>
      <c r="H20" s="150"/>
      <c r="I20" s="150"/>
      <c r="J20" s="150"/>
      <c r="K20" s="150"/>
      <c r="L20" s="150"/>
      <c r="M20" s="150"/>
      <c r="N20" s="150"/>
      <c r="O20" s="150"/>
      <c r="P20" s="150"/>
      <c r="Q20" s="150"/>
      <c r="R20" s="150"/>
      <c r="S20" s="150"/>
      <c r="T20" s="150"/>
      <c r="U20" s="150"/>
      <c r="V20" s="151"/>
      <c r="W20" s="84"/>
    </row>
    <row r="21" spans="1:23" s="25" customFormat="1" ht="18.600000000000001">
      <c r="A21" s="87" t="str">
        <f>'Sources and Uses'!A16</f>
        <v xml:space="preserve">First Mortgage </v>
      </c>
      <c r="B21" s="137"/>
      <c r="C21" s="155">
        <f>Loans!$B$17</f>
        <v>0</v>
      </c>
      <c r="D21" s="155">
        <f>$C$21</f>
        <v>0</v>
      </c>
      <c r="E21" s="155">
        <f t="shared" ref="E21:V21" si="20">$C$21</f>
        <v>0</v>
      </c>
      <c r="F21" s="155">
        <f t="shared" si="20"/>
        <v>0</v>
      </c>
      <c r="G21" s="155">
        <f t="shared" si="20"/>
        <v>0</v>
      </c>
      <c r="H21" s="155">
        <f t="shared" si="20"/>
        <v>0</v>
      </c>
      <c r="I21" s="155">
        <f t="shared" si="20"/>
        <v>0</v>
      </c>
      <c r="J21" s="155">
        <f t="shared" si="20"/>
        <v>0</v>
      </c>
      <c r="K21" s="155">
        <f t="shared" si="20"/>
        <v>0</v>
      </c>
      <c r="L21" s="155">
        <f t="shared" si="20"/>
        <v>0</v>
      </c>
      <c r="M21" s="155">
        <f t="shared" si="20"/>
        <v>0</v>
      </c>
      <c r="N21" s="155">
        <f t="shared" si="20"/>
        <v>0</v>
      </c>
      <c r="O21" s="155">
        <f t="shared" si="20"/>
        <v>0</v>
      </c>
      <c r="P21" s="155">
        <f t="shared" si="20"/>
        <v>0</v>
      </c>
      <c r="Q21" s="155">
        <f t="shared" si="20"/>
        <v>0</v>
      </c>
      <c r="R21" s="155">
        <f t="shared" si="20"/>
        <v>0</v>
      </c>
      <c r="S21" s="155">
        <f t="shared" si="20"/>
        <v>0</v>
      </c>
      <c r="T21" s="155">
        <f t="shared" si="20"/>
        <v>0</v>
      </c>
      <c r="U21" s="155">
        <f t="shared" si="20"/>
        <v>0</v>
      </c>
      <c r="V21" s="155">
        <f t="shared" si="20"/>
        <v>0</v>
      </c>
      <c r="W21" s="84"/>
    </row>
    <row r="22" spans="1:23" s="25" customFormat="1" ht="18.600000000000001">
      <c r="A22" s="87" t="str">
        <f>'Sources and Uses'!A17</f>
        <v>Second Mortgage (if any)</v>
      </c>
      <c r="B22" s="137"/>
      <c r="C22" s="155">
        <f>Loans!$B$24</f>
        <v>0</v>
      </c>
      <c r="D22" s="155">
        <f>$C$22</f>
        <v>0</v>
      </c>
      <c r="E22" s="155">
        <f t="shared" ref="E22:V22" si="21">$C$22</f>
        <v>0</v>
      </c>
      <c r="F22" s="155">
        <f t="shared" si="21"/>
        <v>0</v>
      </c>
      <c r="G22" s="155">
        <f t="shared" si="21"/>
        <v>0</v>
      </c>
      <c r="H22" s="155">
        <f t="shared" si="21"/>
        <v>0</v>
      </c>
      <c r="I22" s="155">
        <f t="shared" si="21"/>
        <v>0</v>
      </c>
      <c r="J22" s="155">
        <f t="shared" si="21"/>
        <v>0</v>
      </c>
      <c r="K22" s="155">
        <f t="shared" si="21"/>
        <v>0</v>
      </c>
      <c r="L22" s="155">
        <f t="shared" si="21"/>
        <v>0</v>
      </c>
      <c r="M22" s="155">
        <f t="shared" si="21"/>
        <v>0</v>
      </c>
      <c r="N22" s="155">
        <f t="shared" si="21"/>
        <v>0</v>
      </c>
      <c r="O22" s="155">
        <f t="shared" si="21"/>
        <v>0</v>
      </c>
      <c r="P22" s="155">
        <f t="shared" si="21"/>
        <v>0</v>
      </c>
      <c r="Q22" s="155">
        <f t="shared" si="21"/>
        <v>0</v>
      </c>
      <c r="R22" s="155">
        <f t="shared" si="21"/>
        <v>0</v>
      </c>
      <c r="S22" s="155">
        <f t="shared" si="21"/>
        <v>0</v>
      </c>
      <c r="T22" s="155">
        <f t="shared" si="21"/>
        <v>0</v>
      </c>
      <c r="U22" s="155">
        <f t="shared" si="21"/>
        <v>0</v>
      </c>
      <c r="V22" s="155">
        <f t="shared" si="21"/>
        <v>0</v>
      </c>
      <c r="W22" s="84"/>
    </row>
    <row r="23" spans="1:23" s="25" customFormat="1" ht="18.600000000000001">
      <c r="A23" s="201" t="s">
        <v>265</v>
      </c>
      <c r="B23" s="202"/>
      <c r="C23" s="155">
        <f t="shared" ref="C23:V23" si="22">SUM(C21:C22)</f>
        <v>0</v>
      </c>
      <c r="D23" s="155">
        <f t="shared" si="22"/>
        <v>0</v>
      </c>
      <c r="E23" s="155">
        <f t="shared" si="22"/>
        <v>0</v>
      </c>
      <c r="F23" s="155">
        <f t="shared" si="22"/>
        <v>0</v>
      </c>
      <c r="G23" s="155">
        <f t="shared" si="22"/>
        <v>0</v>
      </c>
      <c r="H23" s="155">
        <f t="shared" si="22"/>
        <v>0</v>
      </c>
      <c r="I23" s="155">
        <f t="shared" si="22"/>
        <v>0</v>
      </c>
      <c r="J23" s="155">
        <f t="shared" si="22"/>
        <v>0</v>
      </c>
      <c r="K23" s="155">
        <f t="shared" si="22"/>
        <v>0</v>
      </c>
      <c r="L23" s="155">
        <f t="shared" si="22"/>
        <v>0</v>
      </c>
      <c r="M23" s="155">
        <f t="shared" si="22"/>
        <v>0</v>
      </c>
      <c r="N23" s="155">
        <f t="shared" si="22"/>
        <v>0</v>
      </c>
      <c r="O23" s="155">
        <f t="shared" si="22"/>
        <v>0</v>
      </c>
      <c r="P23" s="155">
        <f t="shared" si="22"/>
        <v>0</v>
      </c>
      <c r="Q23" s="155">
        <f t="shared" si="22"/>
        <v>0</v>
      </c>
      <c r="R23" s="155">
        <f t="shared" si="22"/>
        <v>0</v>
      </c>
      <c r="S23" s="155">
        <f t="shared" si="22"/>
        <v>0</v>
      </c>
      <c r="T23" s="155">
        <f t="shared" si="22"/>
        <v>0</v>
      </c>
      <c r="U23" s="155">
        <f t="shared" si="22"/>
        <v>0</v>
      </c>
      <c r="V23" s="155">
        <f t="shared" si="22"/>
        <v>0</v>
      </c>
      <c r="W23" s="84"/>
    </row>
    <row r="24" spans="1:23" s="25" customFormat="1" ht="18.600000000000001">
      <c r="A24" s="205" t="s">
        <v>266</v>
      </c>
      <c r="B24" s="206"/>
      <c r="C24" s="159">
        <f>C19-C23</f>
        <v>0</v>
      </c>
      <c r="D24" s="159">
        <f t="shared" ref="D24:V24" si="23">D19+D23</f>
        <v>0</v>
      </c>
      <c r="E24" s="159">
        <f t="shared" si="23"/>
        <v>0</v>
      </c>
      <c r="F24" s="159">
        <f t="shared" si="23"/>
        <v>0</v>
      </c>
      <c r="G24" s="159">
        <f t="shared" si="23"/>
        <v>0</v>
      </c>
      <c r="H24" s="159">
        <f t="shared" si="23"/>
        <v>0</v>
      </c>
      <c r="I24" s="159">
        <f t="shared" si="23"/>
        <v>0</v>
      </c>
      <c r="J24" s="159">
        <f t="shared" si="23"/>
        <v>0</v>
      </c>
      <c r="K24" s="159">
        <f t="shared" si="23"/>
        <v>0</v>
      </c>
      <c r="L24" s="159">
        <f t="shared" si="23"/>
        <v>0</v>
      </c>
      <c r="M24" s="159">
        <f t="shared" si="23"/>
        <v>0</v>
      </c>
      <c r="N24" s="159">
        <f t="shared" si="23"/>
        <v>0</v>
      </c>
      <c r="O24" s="159">
        <f t="shared" si="23"/>
        <v>0</v>
      </c>
      <c r="P24" s="159">
        <f t="shared" si="23"/>
        <v>0</v>
      </c>
      <c r="Q24" s="159">
        <f t="shared" si="23"/>
        <v>0</v>
      </c>
      <c r="R24" s="159">
        <f t="shared" si="23"/>
        <v>0</v>
      </c>
      <c r="S24" s="159">
        <f t="shared" si="23"/>
        <v>0</v>
      </c>
      <c r="T24" s="159">
        <f t="shared" si="23"/>
        <v>0</v>
      </c>
      <c r="U24" s="159">
        <f t="shared" si="23"/>
        <v>0</v>
      </c>
      <c r="V24" s="159">
        <f t="shared" si="23"/>
        <v>0</v>
      </c>
      <c r="W24" s="84"/>
    </row>
    <row r="25" spans="1:23" s="25" customFormat="1" ht="18.600000000000001">
      <c r="A25" s="203" t="s">
        <v>267</v>
      </c>
      <c r="B25" s="204"/>
      <c r="C25" s="160" t="str">
        <f>IF(C23=0,"",C19/C23)</f>
        <v/>
      </c>
      <c r="D25" s="160" t="str">
        <f t="shared" ref="D25:V25" si="24">IF(D23=0,"",D19/D23)</f>
        <v/>
      </c>
      <c r="E25" s="160" t="str">
        <f t="shared" si="24"/>
        <v/>
      </c>
      <c r="F25" s="160" t="str">
        <f t="shared" si="24"/>
        <v/>
      </c>
      <c r="G25" s="160" t="str">
        <f t="shared" si="24"/>
        <v/>
      </c>
      <c r="H25" s="160" t="str">
        <f t="shared" si="24"/>
        <v/>
      </c>
      <c r="I25" s="160" t="str">
        <f t="shared" si="24"/>
        <v/>
      </c>
      <c r="J25" s="160" t="str">
        <f t="shared" si="24"/>
        <v/>
      </c>
      <c r="K25" s="160" t="str">
        <f t="shared" si="24"/>
        <v/>
      </c>
      <c r="L25" s="160" t="str">
        <f t="shared" si="24"/>
        <v/>
      </c>
      <c r="M25" s="160" t="str">
        <f t="shared" si="24"/>
        <v/>
      </c>
      <c r="N25" s="160" t="str">
        <f t="shared" si="24"/>
        <v/>
      </c>
      <c r="O25" s="160" t="str">
        <f t="shared" si="24"/>
        <v/>
      </c>
      <c r="P25" s="160" t="str">
        <f t="shared" si="24"/>
        <v/>
      </c>
      <c r="Q25" s="160" t="str">
        <f t="shared" si="24"/>
        <v/>
      </c>
      <c r="R25" s="160" t="str">
        <f t="shared" si="24"/>
        <v/>
      </c>
      <c r="S25" s="160" t="str">
        <f t="shared" si="24"/>
        <v/>
      </c>
      <c r="T25" s="160" t="str">
        <f t="shared" si="24"/>
        <v/>
      </c>
      <c r="U25" s="160" t="str">
        <f t="shared" si="24"/>
        <v/>
      </c>
      <c r="V25" s="160" t="str">
        <f t="shared" si="24"/>
        <v/>
      </c>
      <c r="W25" s="84"/>
    </row>
  </sheetData>
  <mergeCells count="8">
    <mergeCell ref="A23:B23"/>
    <mergeCell ref="A25:B25"/>
    <mergeCell ref="A24:B24"/>
    <mergeCell ref="A1:F1"/>
    <mergeCell ref="A2:F2"/>
    <mergeCell ref="A10:B10"/>
    <mergeCell ref="A18:B18"/>
    <mergeCell ref="A4:D4"/>
  </mergeCells>
  <phoneticPr fontId="45" type="noConversion"/>
  <pageMargins left="0.1" right="0.1" top="0.25" bottom="0.25" header="0.3" footer="0.3"/>
  <pageSetup scale="41" fitToHeight="0" orientation="landscape" r:id="rId1"/>
  <headerFooter>
    <oddFooter>&amp;L&amp;10&amp;K00-047Office of Economic Development Internal Work Papers&amp;R&amp;10&amp;K01+047Page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_x0020_Type xmlns="e1c8c58c-2a2c-4b83-bbaa-89d7d2189847">
      <Value>Federal Grants</Value>
    </Document_x0020_Type>
    <Chapter_x0020_Rank xmlns="e1c8c58c-2a2c-4b83-bbaa-89d7d2189847" xsi:nil="true"/>
    <CDBG_x0020_Chapters xmlns="e1c8c58c-2a2c-4b83-bbaa-89d7d2189847" xsi:nil="true"/>
    <Document_x0020_Sub-Section xmlns="e1c8c58c-2a2c-4b83-bbaa-89d7d2189847">
      <Value>Disaster</Value>
      <Value>2022 CDBG-DR Programs &amp; Projects</Value>
    </Document_x0020_Sub-Section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LG Documents" ma:contentTypeID="0x010100DD81549B557B3044B885155E81CEFB8300BF4F60ED156CE94681D2DE44B6E56191" ma:contentTypeVersion="4" ma:contentTypeDescription="" ma:contentTypeScope="" ma:versionID="3111dad0ab5a353727aa4c5b460cda2a">
  <xsd:schema xmlns:xsd="http://www.w3.org/2001/XMLSchema" xmlns:xs="http://www.w3.org/2001/XMLSchema" xmlns:p="http://schemas.microsoft.com/office/2006/metadata/properties" xmlns:ns2="e1c8c58c-2a2c-4b83-bbaa-89d7d2189847" targetNamespace="http://schemas.microsoft.com/office/2006/metadata/properties" ma:root="true" ma:fieldsID="1fd10b678665309ebd074485248d3e90" ns2:_="">
    <xsd:import namespace="e1c8c58c-2a2c-4b83-bbaa-89d7d2189847"/>
    <xsd:element name="properties">
      <xsd:complexType>
        <xsd:sequence>
          <xsd:element name="documentManagement">
            <xsd:complexType>
              <xsd:all>
                <xsd:element ref="ns2:Document_x0020_Type" minOccurs="0"/>
                <xsd:element ref="ns2:Document_x0020_Sub-Section" minOccurs="0"/>
                <xsd:element ref="ns2:CDBG_x0020_Chapters" minOccurs="0"/>
                <xsd:element ref="ns2:Chapter_x0020_Ra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c8c58c-2a2c-4b83-bbaa-89d7d2189847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8" nillable="true" ma:displayName="Document Type" ma:internalName="Document_x0020_Typ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ity"/>
                    <xsd:enumeration value="Conference"/>
                    <xsd:enumeration value="County"/>
                    <xsd:enumeration value="Debt"/>
                    <xsd:enumeration value="eClearinghouse"/>
                    <xsd:enumeration value="Employee Resources"/>
                    <xsd:enumeration value="Federal Grants"/>
                    <xsd:enumeration value="Legal"/>
                    <xsd:enumeration value="State Grants"/>
                    <xsd:enumeration value="Training"/>
                  </xsd:restriction>
                </xsd:simpleType>
              </xsd:element>
            </xsd:sequence>
          </xsd:extension>
        </xsd:complexContent>
      </xsd:complexType>
    </xsd:element>
    <xsd:element name="Document_x0020_Sub-Section" ma:index="9" nillable="true" ma:displayName="Document Sub-Section" ma:internalName="Document_x0020_Sub_x002d_Section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RC"/>
                    <xsd:enumeration value="BABA"/>
                    <xsd:enumeration value="CDBG"/>
                    <xsd:enumeration value="City UFIR"/>
                    <xsd:enumeration value="Covid-19"/>
                    <xsd:enumeration value="Disaster"/>
                    <xsd:enumeration value="DRA"/>
                    <xsd:enumeration value="LWCF"/>
                    <xsd:enumeration value="NSP"/>
                    <xsd:enumeration value="RHP"/>
                    <xsd:enumeration value="RTP"/>
                    <xsd:enumeration value="Ethics Ordinances"/>
                    <xsd:enumeration value="Interlocal Agreements"/>
                    <xsd:enumeration value="Public-Private Partnerships"/>
                    <xsd:enumeration value="ADDs"/>
                    <xsd:enumeration value="Coal Development"/>
                    <xsd:enumeration value="Flood Control"/>
                    <xsd:enumeration value="Grant Program"/>
                    <xsd:enumeration value="Special Programs"/>
                    <xsd:enumeration value="2021 CDBG-DR Programs &amp; Projects"/>
                    <xsd:enumeration value="2022 CDBG-DR Programs &amp; Projects"/>
                    <xsd:enumeration value="CDBG Guidelines and Applications"/>
                    <xsd:enumeration value="CDBG Handbook"/>
                    <xsd:enumeration value="CDBG Handbook Only"/>
                    <xsd:enumeration value="CDBG Resources and Forms"/>
                    <xsd:enumeration value="CDBG-DR Performance Reports"/>
                    <xsd:enumeration value="City other downloads"/>
                    <xsd:enumeration value="City Statute Reports"/>
                    <xsd:enumeration value="City Tax Rates Info"/>
                    <xsd:enumeration value="Coal Severance"/>
                    <xsd:enumeration value="Local Government Debt"/>
                    <xsd:enumeration value="RDAAP"/>
                    <xsd:enumeration value="PRICE Program"/>
                    <xsd:enumeration value="e-Clearinghouse"/>
                  </xsd:restriction>
                </xsd:simpleType>
              </xsd:element>
            </xsd:sequence>
          </xsd:extension>
        </xsd:complexContent>
      </xsd:complexType>
    </xsd:element>
    <xsd:element name="CDBG_x0020_Chapters" ma:index="10" nillable="true" ma:displayName="CDBG Chapters" ma:format="Dropdown" ma:internalName="CDBG_x0020_Chapters">
      <xsd:simpleType>
        <xsd:restriction base="dms:Choice">
          <xsd:enumeration value="Chapter 00: Introduction"/>
          <xsd:enumeration value="Chapter 1: Project Administration"/>
          <xsd:enumeration value="Chapter 2: Environmental Review"/>
          <xsd:enumeration value="Chapter 3: Financial Management"/>
          <xsd:enumeration value="Chapter 4: Procurement"/>
          <xsd:enumeration value="Chapter 5: Contracting"/>
          <xsd:enumeration value="Chapter 6: Labor Standards and Construction Management"/>
          <xsd:enumeration value="Chapter 7: Fair Housing and Equal Opportunity"/>
          <xsd:enumeration value="Chapter 8: Relocation, Displacement and One-for-One Replacement"/>
          <xsd:enumeration value="Chapter 9: Acquisition"/>
          <xsd:enumeration value="Chapter 10: Housing"/>
          <xsd:enumeration value="Chapter 10: Duplication of Benefits"/>
          <xsd:enumeration value="Chapter 11: Green Building Requirements"/>
          <xsd:enumeration value="Chapter 11: Economic Development"/>
          <xsd:enumeration value="Chapter 12: Mitigation Requirements"/>
          <xsd:enumeration value="Chapter 12: Amendments and Monitoring"/>
          <xsd:enumeration value="Chapter 13: Close Out"/>
          <xsd:enumeration value="Chapter 13: Amendments and Monitoring"/>
          <xsd:enumeration value="Chapter 14: Project Closeout"/>
          <xsd:enumeration value="Chapter 15: Procedures to Detect Fraud, Waste and Abuse"/>
          <xsd:enumeration value="Guidelines"/>
          <xsd:enumeration value="Applications"/>
          <xsd:enumeration value="​​Administrative Forms"/>
          <xsd:enumeration value="Labor"/>
          <xsd:enumeration value="Fair Housing and Title VI"/>
          <xsd:enumeration value="Uniform Act​"/>
          <xsd:enumeration value="Environmental Review"/>
        </xsd:restriction>
      </xsd:simpleType>
    </xsd:element>
    <xsd:element name="Chapter_x0020_Rank" ma:index="11" nillable="true" ma:displayName="Chapter Rank" ma:format="Dropdown" ma:internalName="Chapter_x0020_Rank">
      <xsd:simpleType>
        <xsd:restriction base="dms:Choice">
          <xsd:enumeration value="00"/>
          <xsd:enumeration value="01"/>
          <xsd:enumeration value="02"/>
          <xsd:enumeration value="03"/>
          <xsd:enumeration value="04"/>
          <xsd:enumeration value="05"/>
          <xsd:enumeration value="06"/>
          <xsd:enumeration value="07"/>
          <xsd:enumeration value="08"/>
          <xsd:enumeration value="09"/>
          <xsd:enumeration value="10"/>
          <xsd:enumeration value="11"/>
          <xsd:enumeration value="12"/>
          <xsd:enumeration value="13"/>
          <xsd:enumeration value="14"/>
          <xsd:enumeration value="15"/>
          <xsd:enumeration value="16"/>
          <xsd:enumeration value="17"/>
          <xsd:enumeration value="18"/>
          <xsd:enumeration value="19"/>
          <xsd:enumeration value="20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4B0FDC-4001-447A-97EF-9C8D8B9F7AC9}"/>
</file>

<file path=customXml/itemProps2.xml><?xml version="1.0" encoding="utf-8"?>
<ds:datastoreItem xmlns:ds="http://schemas.openxmlformats.org/officeDocument/2006/customXml" ds:itemID="{3D2BC17B-17A1-44E8-8B5A-46CEC7060366}"/>
</file>

<file path=customXml/itemProps3.xml><?xml version="1.0" encoding="utf-8"?>
<ds:datastoreItem xmlns:ds="http://schemas.openxmlformats.org/officeDocument/2006/customXml" ds:itemID="{5FA3300D-21F0-491F-8627-D4A42C42CC2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City and County of Denver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Grand View CDBG-DR Rental Proforma</dc:title>
  <dc:subject/>
  <dc:creator>Siegel, Jennifer</dc:creator>
  <cp:keywords/>
  <dc:description/>
  <cp:lastModifiedBy>Siegel, Jennifer</cp:lastModifiedBy>
  <cp:revision/>
  <dcterms:created xsi:type="dcterms:W3CDTF">2015-07-14T20:11:08Z</dcterms:created>
  <dcterms:modified xsi:type="dcterms:W3CDTF">2026-09-04T05:39:23Z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0x010100DD81549B557B3044B885155E81CEFB8300BF4F60ED156CE94681D2DE44B6E56191</vt:lpwstr>
  </property>
  <property fmtid="{D5CDD505-2E9C-101B-9397-08002B2CF9AE}" pid="3" name="MediaServiceImageTags">
    <vt:lpwstr/>
  </property>
  <property fmtid="{D5CDD505-2E9C-101B-9397-08002B2CF9AE}" pid="4" name="Order">
    <vt:r8>240700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