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9"/>
  <workbookPr defaultThemeVersion="124226"/>
  <mc:AlternateContent xmlns:mc="http://schemas.openxmlformats.org/markup-compatibility/2006">
    <mc:Choice Requires="x15">
      <x15ac:absPath xmlns:x15ac="http://schemas.microsoft.com/office/spreadsheetml/2010/11/ac" url="https://icfonline-my.sharepoint.com/personal/62037_icf_com/Documents/Kentucky/"/>
    </mc:Choice>
  </mc:AlternateContent>
  <xr:revisionPtr revIDLastSave="1292" documentId="8_{A2457865-083E-4956-A753-7246C831CE90}" xr6:coauthVersionLast="47" xr6:coauthVersionMax="47" xr10:uidLastSave="{D850C429-0CCB-474B-8A0E-662B8633E65F}"/>
  <bookViews>
    <workbookView xWindow="33720" yWindow="-120" windowWidth="29040" windowHeight="15720" tabRatio="792" firstSheet="10" activeTab="2" xr2:uid="{00000000-000D-0000-FFFF-FFFF00000000}"/>
  </bookViews>
  <sheets>
    <sheet name="Project Contacts and Capacity" sheetId="40" r:id="rId1"/>
    <sheet name="Portfolio Summary-Applicant" sheetId="32" r:id="rId2"/>
    <sheet name="Project Timeline" sheetId="38" r:id="rId3"/>
    <sheet name="Priority Level" sheetId="30" state="hidden" r:id="rId4"/>
    <sheet name="Unit Mix and Rents" sheetId="20" r:id="rId5"/>
    <sheet name="For-Sale Units" sheetId="31" state="hidden" r:id="rId6"/>
    <sheet name="Operating Expenses" sheetId="25" r:id="rId7"/>
    <sheet name="Development Budget" sheetId="24" r:id="rId8"/>
    <sheet name="Debt" sheetId="39" r:id="rId9"/>
    <sheet name="Sources and Uses" sheetId="6" r:id="rId10"/>
    <sheet name="Project Income Statement " sheetId="22" r:id="rId11"/>
    <sheet name="Borrower Financials " sheetId="33" r:id="rId12"/>
    <sheet name="Pers Financial Statement" sheetId="41" r:id="rId13"/>
  </sheets>
  <definedNames>
    <definedName name="\A">#REF!</definedName>
    <definedName name="\B">#REF!</definedName>
    <definedName name="\C">#REF!</definedName>
    <definedName name="\D">#REF!</definedName>
    <definedName name="\E">#REF!</definedName>
    <definedName name="\I">#REF!</definedName>
    <definedName name="\P">#REF!</definedName>
    <definedName name="\R">#REF!</definedName>
    <definedName name="Entity_Type_List">#REF!</definedName>
    <definedName name="Legal_Status_List">#REF!</definedName>
    <definedName name="LoanTypes">#REF!</definedName>
    <definedName name="_xlnm.Print_Area" localSheetId="11">'Borrower Financials '!$A$1:$F$26</definedName>
    <definedName name="_xlnm.Print_Area" localSheetId="1">'Portfolio Summary-Applicant'!$A$1:$H$21</definedName>
    <definedName name="_xlnm.Print_Area" localSheetId="2">'Project Timeline'!$A$1:$B$21</definedName>
    <definedName name="_xlnm.Print_Area" localSheetId="9">'Sources and Uses'!$A$1:$I$35</definedName>
    <definedName name="_xlnm.Print_Area" localSheetId="4">'Unit Mix and Rents'!$A$1:$M$37</definedName>
    <definedName name="Yes_No_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2" l="1"/>
  <c r="B64" i="25"/>
  <c r="C22" i="20"/>
  <c r="K37" i="41"/>
  <c r="K36" i="41"/>
  <c r="A3" i="41"/>
  <c r="A2" i="41"/>
  <c r="A1" i="41"/>
  <c r="I29" i="33"/>
  <c r="H29" i="33"/>
  <c r="G29" i="33"/>
  <c r="I18" i="33"/>
  <c r="I30" i="33" s="1"/>
  <c r="H18" i="33"/>
  <c r="H30" i="33" s="1"/>
  <c r="G18" i="33"/>
  <c r="G30" i="33" s="1"/>
  <c r="D29" i="33"/>
  <c r="C29" i="33"/>
  <c r="B29" i="33"/>
  <c r="D18" i="33"/>
  <c r="D30" i="33" s="1"/>
  <c r="C18" i="33"/>
  <c r="C30" i="33" s="1"/>
  <c r="B18" i="33"/>
  <c r="B30" i="33" s="1"/>
  <c r="F11" i="20"/>
  <c r="E11" i="20"/>
  <c r="D11" i="20"/>
  <c r="C11" i="20"/>
  <c r="B11" i="20"/>
  <c r="F10" i="20"/>
  <c r="E10" i="20"/>
  <c r="D10" i="20"/>
  <c r="C10" i="20"/>
  <c r="B10" i="20"/>
  <c r="F9" i="20"/>
  <c r="E9" i="20"/>
  <c r="D9" i="20"/>
  <c r="C9" i="20"/>
  <c r="B9" i="20"/>
  <c r="F8" i="20"/>
  <c r="E8" i="20"/>
  <c r="D8" i="20"/>
  <c r="C8" i="20"/>
  <c r="B8" i="20"/>
  <c r="F7" i="20"/>
  <c r="E7" i="20"/>
  <c r="D7" i="20"/>
  <c r="C7" i="20"/>
  <c r="K8" i="31"/>
  <c r="K9" i="31"/>
  <c r="K7" i="31"/>
  <c r="K6" i="31"/>
  <c r="A3" i="31"/>
  <c r="A2" i="31"/>
  <c r="A1" i="31"/>
  <c r="C23" i="22"/>
  <c r="U23" i="22" s="1"/>
  <c r="C22" i="22"/>
  <c r="O22" i="22" s="1"/>
  <c r="A1" i="22"/>
  <c r="A3" i="22"/>
  <c r="A2" i="22"/>
  <c r="C7" i="6"/>
  <c r="A3" i="33"/>
  <c r="A2" i="33"/>
  <c r="A1" i="33"/>
  <c r="B29" i="6"/>
  <c r="C28" i="6"/>
  <c r="C27" i="6"/>
  <c r="C26" i="6"/>
  <c r="C25" i="6"/>
  <c r="C24" i="6"/>
  <c r="C23" i="6"/>
  <c r="C22" i="6"/>
  <c r="C20" i="6"/>
  <c r="C15" i="6"/>
  <c r="C14" i="6"/>
  <c r="B16" i="6"/>
  <c r="A3" i="39"/>
  <c r="A2" i="39"/>
  <c r="A1" i="39"/>
  <c r="A3" i="6"/>
  <c r="A2" i="6"/>
  <c r="A1" i="6"/>
  <c r="B114" i="24"/>
  <c r="B107" i="24"/>
  <c r="B100" i="24"/>
  <c r="B82" i="24"/>
  <c r="B66" i="24"/>
  <c r="F11" i="6" s="1"/>
  <c r="B47" i="24"/>
  <c r="B30" i="24"/>
  <c r="A3" i="24"/>
  <c r="A2" i="24"/>
  <c r="A1" i="24"/>
  <c r="B63" i="25"/>
  <c r="C17" i="22" s="1"/>
  <c r="D17" i="22" s="1"/>
  <c r="E17" i="22" s="1"/>
  <c r="F17" i="22" s="1"/>
  <c r="G17" i="22" s="1"/>
  <c r="H17" i="22" s="1"/>
  <c r="I17" i="22" s="1"/>
  <c r="J17" i="22" s="1"/>
  <c r="K17" i="22" s="1"/>
  <c r="L17" i="22" s="1"/>
  <c r="M17" i="22" s="1"/>
  <c r="N17" i="22" s="1"/>
  <c r="O17" i="22" s="1"/>
  <c r="P17" i="22" s="1"/>
  <c r="Q17" i="22" s="1"/>
  <c r="R17" i="22" s="1"/>
  <c r="S17" i="22" s="1"/>
  <c r="T17" i="22" s="1"/>
  <c r="U17" i="22" s="1"/>
  <c r="V17" i="22" s="1"/>
  <c r="B46" i="25"/>
  <c r="C15" i="22" s="1"/>
  <c r="D15" i="22" s="1"/>
  <c r="E15" i="22" s="1"/>
  <c r="F15" i="22" s="1"/>
  <c r="G15" i="22" s="1"/>
  <c r="H15" i="22" s="1"/>
  <c r="I15" i="22" s="1"/>
  <c r="J15" i="22" s="1"/>
  <c r="K15" i="22" s="1"/>
  <c r="L15" i="22" s="1"/>
  <c r="M15" i="22" s="1"/>
  <c r="N15" i="22" s="1"/>
  <c r="O15" i="22" s="1"/>
  <c r="P15" i="22" s="1"/>
  <c r="Q15" i="22" s="1"/>
  <c r="R15" i="22" s="1"/>
  <c r="S15" i="22" s="1"/>
  <c r="T15" i="22" s="1"/>
  <c r="U15" i="22" s="1"/>
  <c r="V15" i="22" s="1"/>
  <c r="B58" i="25"/>
  <c r="C16" i="22" s="1"/>
  <c r="D16" i="22" s="1"/>
  <c r="E16" i="22" s="1"/>
  <c r="F16" i="22" s="1"/>
  <c r="G16" i="22" s="1"/>
  <c r="H16" i="22" s="1"/>
  <c r="I16" i="22" s="1"/>
  <c r="J16" i="22" s="1"/>
  <c r="K16" i="22" s="1"/>
  <c r="L16" i="22" s="1"/>
  <c r="M16" i="22" s="1"/>
  <c r="N16" i="22" s="1"/>
  <c r="O16" i="22" s="1"/>
  <c r="P16" i="22" s="1"/>
  <c r="Q16" i="22" s="1"/>
  <c r="R16" i="22" s="1"/>
  <c r="S16" i="22" s="1"/>
  <c r="T16" i="22" s="1"/>
  <c r="U16" i="22" s="1"/>
  <c r="V16" i="22" s="1"/>
  <c r="B39" i="25"/>
  <c r="C14" i="22" s="1"/>
  <c r="D14" i="22" s="1"/>
  <c r="E14" i="22" s="1"/>
  <c r="F14" i="22" s="1"/>
  <c r="G14" i="22" s="1"/>
  <c r="H14" i="22" s="1"/>
  <c r="I14" i="22" s="1"/>
  <c r="J14" i="22" s="1"/>
  <c r="K14" i="22" s="1"/>
  <c r="L14" i="22" s="1"/>
  <c r="M14" i="22" s="1"/>
  <c r="N14" i="22" s="1"/>
  <c r="O14" i="22" s="1"/>
  <c r="P14" i="22" s="1"/>
  <c r="Q14" i="22" s="1"/>
  <c r="R14" i="22" s="1"/>
  <c r="S14" i="22" s="1"/>
  <c r="T14" i="22" s="1"/>
  <c r="U14" i="22" s="1"/>
  <c r="V14" i="22" s="1"/>
  <c r="B19" i="25"/>
  <c r="A3" i="25"/>
  <c r="A2" i="25"/>
  <c r="A1" i="25"/>
  <c r="A3" i="32"/>
  <c r="A2" i="32"/>
  <c r="A1" i="32"/>
  <c r="F12" i="20"/>
  <c r="E12" i="20"/>
  <c r="D12" i="20"/>
  <c r="C12" i="20"/>
  <c r="G8" i="20"/>
  <c r="G9" i="20"/>
  <c r="G10" i="20"/>
  <c r="G11" i="20"/>
  <c r="B59" i="20"/>
  <c r="C9" i="22" s="1"/>
  <c r="E47" i="20"/>
  <c r="E48" i="20" s="1"/>
  <c r="E44" i="20"/>
  <c r="H47" i="20"/>
  <c r="H48" i="20" s="1"/>
  <c r="H42" i="20"/>
  <c r="H43" i="20"/>
  <c r="H44" i="20"/>
  <c r="H45" i="20"/>
  <c r="C46" i="20"/>
  <c r="H33" i="20"/>
  <c r="E41" i="20"/>
  <c r="E43" i="20"/>
  <c r="E45" i="20"/>
  <c r="E36" i="20"/>
  <c r="E37" i="20"/>
  <c r="E38" i="20"/>
  <c r="E39" i="20"/>
  <c r="E30" i="20"/>
  <c r="E31" i="20"/>
  <c r="E32" i="20"/>
  <c r="E33" i="20"/>
  <c r="E24" i="20"/>
  <c r="E25" i="20"/>
  <c r="E26" i="20"/>
  <c r="E27" i="20"/>
  <c r="H41" i="20"/>
  <c r="H36" i="20"/>
  <c r="H37" i="20"/>
  <c r="H38" i="20"/>
  <c r="H39" i="20"/>
  <c r="C40" i="20"/>
  <c r="C34" i="20"/>
  <c r="C48" i="20"/>
  <c r="H21" i="20"/>
  <c r="E21" i="20"/>
  <c r="H20" i="20"/>
  <c r="E20" i="20"/>
  <c r="H19" i="20"/>
  <c r="E19" i="20"/>
  <c r="H18" i="20"/>
  <c r="E18" i="20"/>
  <c r="H24" i="20"/>
  <c r="H25" i="20"/>
  <c r="H26" i="20"/>
  <c r="H27" i="20"/>
  <c r="C28" i="20"/>
  <c r="H29" i="20"/>
  <c r="H30" i="20"/>
  <c r="H31" i="20"/>
  <c r="H32" i="20"/>
  <c r="H35" i="20"/>
  <c r="H23" i="20"/>
  <c r="A1" i="20"/>
  <c r="A3" i="38"/>
  <c r="A2" i="38"/>
  <c r="A1" i="38"/>
  <c r="F13" i="6" l="1"/>
  <c r="F26" i="6"/>
  <c r="F25" i="6"/>
  <c r="F12" i="6"/>
  <c r="F28" i="6"/>
  <c r="F15" i="6"/>
  <c r="F27" i="6"/>
  <c r="F14" i="6"/>
  <c r="F23" i="6"/>
  <c r="F10" i="6"/>
  <c r="F22" i="6"/>
  <c r="F9" i="6"/>
  <c r="C13" i="22"/>
  <c r="D13" i="22" s="1"/>
  <c r="E13" i="22" s="1"/>
  <c r="F13" i="22" s="1"/>
  <c r="F24" i="6"/>
  <c r="N22" i="22"/>
  <c r="T23" i="22"/>
  <c r="S23" i="22"/>
  <c r="M22" i="22"/>
  <c r="R23" i="22"/>
  <c r="D22" i="22"/>
  <c r="J22" i="22"/>
  <c r="P23" i="22"/>
  <c r="H22" i="22"/>
  <c r="N23" i="22"/>
  <c r="S22" i="22"/>
  <c r="M23" i="22"/>
  <c r="E22" i="22"/>
  <c r="P22" i="22"/>
  <c r="V23" i="22"/>
  <c r="L22" i="22"/>
  <c r="K22" i="22"/>
  <c r="Q23" i="22"/>
  <c r="V22" i="22"/>
  <c r="U22" i="22"/>
  <c r="U24" i="22" s="1"/>
  <c r="I22" i="22"/>
  <c r="O23" i="22"/>
  <c r="O24" i="22" s="1"/>
  <c r="T22" i="22"/>
  <c r="G22" i="22"/>
  <c r="R22" i="22"/>
  <c r="F22" i="22"/>
  <c r="Q22" i="22"/>
  <c r="G13" i="22"/>
  <c r="C29" i="6"/>
  <c r="H34" i="20"/>
  <c r="H40" i="20"/>
  <c r="H46" i="20"/>
  <c r="H28" i="20"/>
  <c r="C13" i="6"/>
  <c r="C12" i="6"/>
  <c r="C11" i="6"/>
  <c r="C10" i="6"/>
  <c r="C9" i="6"/>
  <c r="A22" i="22"/>
  <c r="A23" i="22"/>
  <c r="V24" i="22" l="1"/>
  <c r="R24" i="22"/>
  <c r="T24" i="22"/>
  <c r="S24" i="22"/>
  <c r="N24" i="22"/>
  <c r="M24" i="22"/>
  <c r="Q24" i="22"/>
  <c r="P24" i="22"/>
  <c r="H13" i="22"/>
  <c r="C16" i="6"/>
  <c r="A3" i="30"/>
  <c r="A2" i="30"/>
  <c r="A1" i="30"/>
  <c r="I13" i="22" l="1"/>
  <c r="F35" i="31"/>
  <c r="F34" i="31"/>
  <c r="F33" i="31"/>
  <c r="F32" i="31"/>
  <c r="F31" i="31"/>
  <c r="F29" i="31"/>
  <c r="F28" i="31"/>
  <c r="F27" i="31"/>
  <c r="F26" i="31"/>
  <c r="F25" i="31"/>
  <c r="F23" i="31"/>
  <c r="F22" i="31"/>
  <c r="F21" i="31"/>
  <c r="F20" i="31"/>
  <c r="K18" i="31"/>
  <c r="F19" i="31"/>
  <c r="K17" i="31"/>
  <c r="K16" i="31"/>
  <c r="F17" i="31"/>
  <c r="K15" i="31"/>
  <c r="F16" i="31"/>
  <c r="K14" i="31"/>
  <c r="F15" i="31"/>
  <c r="F14" i="31"/>
  <c r="F13" i="31"/>
  <c r="K11" i="31"/>
  <c r="F11" i="31"/>
  <c r="F10" i="31"/>
  <c r="F9" i="31"/>
  <c r="F8" i="31"/>
  <c r="F7" i="31"/>
  <c r="J13" i="22" l="1"/>
  <c r="K12" i="31"/>
  <c r="K13" i="22" l="1"/>
  <c r="L13" i="22" l="1"/>
  <c r="B9" i="24"/>
  <c r="B13" i="24"/>
  <c r="D9" i="22"/>
  <c r="E9" i="22" s="1"/>
  <c r="F9" i="22" s="1"/>
  <c r="G9" i="22" s="1"/>
  <c r="H9" i="22" s="1"/>
  <c r="I9" i="22" s="1"/>
  <c r="J9" i="22" s="1"/>
  <c r="K9" i="22" s="1"/>
  <c r="L9" i="22" s="1"/>
  <c r="M9" i="22" s="1"/>
  <c r="N9" i="22" s="1"/>
  <c r="O9" i="22" s="1"/>
  <c r="P9" i="22" s="1"/>
  <c r="Q9" i="22" s="1"/>
  <c r="R9" i="22" s="1"/>
  <c r="S9" i="22" s="1"/>
  <c r="T9" i="22" s="1"/>
  <c r="U9" i="22" s="1"/>
  <c r="V9" i="22" s="1"/>
  <c r="D28" i="22"/>
  <c r="E35" i="20"/>
  <c r="E40" i="20" s="1"/>
  <c r="E42" i="20"/>
  <c r="E46" i="20" s="1"/>
  <c r="E29" i="20"/>
  <c r="E34" i="20" s="1"/>
  <c r="E23" i="20"/>
  <c r="E28" i="22" l="1"/>
  <c r="F8" i="6"/>
  <c r="F21" i="6"/>
  <c r="B115" i="24"/>
  <c r="F7" i="6"/>
  <c r="F20" i="6"/>
  <c r="M13" i="22"/>
  <c r="E28" i="20"/>
  <c r="D23" i="22"/>
  <c r="D24" i="22" s="1"/>
  <c r="J23" i="22"/>
  <c r="J24" i="22" s="1"/>
  <c r="H23" i="22"/>
  <c r="H24" i="22" s="1"/>
  <c r="F23" i="22"/>
  <c r="F24" i="22" s="1"/>
  <c r="K23" i="22"/>
  <c r="K24" i="22" s="1"/>
  <c r="L23" i="22"/>
  <c r="L24" i="22" s="1"/>
  <c r="I23" i="22"/>
  <c r="I24" i="22" s="1"/>
  <c r="G23" i="22"/>
  <c r="G24" i="22" s="1"/>
  <c r="E23" i="22"/>
  <c r="E24" i="22" s="1"/>
  <c r="C24" i="22"/>
  <c r="F28" i="22" l="1"/>
  <c r="F16" i="6"/>
  <c r="G13" i="6" s="1"/>
  <c r="N13" i="22"/>
  <c r="F29" i="6"/>
  <c r="G22" i="6"/>
  <c r="G23" i="6"/>
  <c r="G20" i="6"/>
  <c r="G24" i="6"/>
  <c r="G21" i="6"/>
  <c r="G28" i="22" l="1"/>
  <c r="G25" i="6"/>
  <c r="G26" i="6"/>
  <c r="G15" i="6"/>
  <c r="G12" i="6"/>
  <c r="G27" i="6"/>
  <c r="G28" i="6"/>
  <c r="G11" i="6"/>
  <c r="G14" i="6"/>
  <c r="G9" i="6"/>
  <c r="G10" i="6"/>
  <c r="G7" i="6"/>
  <c r="G8" i="6"/>
  <c r="O13" i="22"/>
  <c r="G29" i="6"/>
  <c r="H28" i="22" l="1"/>
  <c r="G16" i="6"/>
  <c r="P13" i="22"/>
  <c r="I28" i="22" l="1"/>
  <c r="C26" i="22"/>
  <c r="Q13" i="22"/>
  <c r="J28" i="22" l="1"/>
  <c r="R13" i="22"/>
  <c r="K28" i="22" l="1"/>
  <c r="S13" i="22"/>
  <c r="L28" i="22" l="1"/>
  <c r="T13" i="22"/>
  <c r="M28" i="22" l="1"/>
  <c r="U13" i="22"/>
  <c r="N28" i="22" l="1"/>
  <c r="V13" i="22"/>
  <c r="O28" i="22" l="1"/>
  <c r="R26" i="22"/>
  <c r="P28" i="22" l="1"/>
  <c r="S26" i="22"/>
  <c r="Q28" i="22" l="1"/>
  <c r="T26" i="22"/>
  <c r="R28" i="22" l="1"/>
  <c r="U26" i="22"/>
  <c r="S28" i="22" l="1"/>
  <c r="V26" i="22"/>
  <c r="T28" i="22" l="1"/>
  <c r="A2" i="20"/>
  <c r="A3" i="20"/>
  <c r="U28" i="22" l="1"/>
  <c r="H17" i="20"/>
  <c r="H22" i="20"/>
  <c r="H49" i="20"/>
  <c r="C8" i="22"/>
  <c r="C10" i="22"/>
  <c r="C49" i="20"/>
  <c r="C44" i="25"/>
  <c r="E17" i="20"/>
  <c r="E22" i="20" s="1"/>
  <c r="E49" i="20" s="1"/>
  <c r="B7" i="20"/>
  <c r="B12" i="20" s="1"/>
  <c r="G7" i="20"/>
  <c r="G12" i="20" s="1"/>
  <c r="B66" i="25" s="1"/>
  <c r="B68" i="25" s="1"/>
  <c r="H7" i="20"/>
  <c r="V28" i="22" l="1"/>
  <c r="D26" i="22"/>
  <c r="E26" i="22"/>
  <c r="F26" i="22"/>
  <c r="G26" i="22"/>
  <c r="H26" i="22"/>
  <c r="I26" i="22"/>
  <c r="J26" i="22"/>
  <c r="K26" i="22"/>
  <c r="L26" i="22"/>
  <c r="M26" i="22"/>
  <c r="N26" i="22"/>
  <c r="O26" i="22"/>
  <c r="P26" i="22"/>
  <c r="Q26" i="22"/>
  <c r="C18" i="22"/>
  <c r="B69" i="25"/>
  <c r="B116" i="24"/>
  <c r="H12" i="20"/>
  <c r="C39" i="25"/>
  <c r="C19" i="25"/>
  <c r="C7" i="25"/>
  <c r="C18" i="25"/>
  <c r="C17" i="25"/>
  <c r="C16" i="25"/>
  <c r="C15" i="25"/>
  <c r="C14" i="25"/>
  <c r="C13" i="25"/>
  <c r="C12" i="25"/>
  <c r="C11" i="25"/>
  <c r="C10" i="25"/>
  <c r="C9" i="25"/>
  <c r="C8" i="25"/>
  <c r="C21" i="25"/>
  <c r="C38" i="25"/>
  <c r="C37" i="25"/>
  <c r="C36" i="25"/>
  <c r="C35" i="25"/>
  <c r="C34" i="25"/>
  <c r="C33" i="25"/>
  <c r="C32" i="25"/>
  <c r="C31" i="25"/>
  <c r="C30" i="25"/>
  <c r="C29" i="25"/>
  <c r="C28" i="25"/>
  <c r="C27" i="25"/>
  <c r="C26" i="25"/>
  <c r="C25" i="25"/>
  <c r="C24" i="25"/>
  <c r="C23" i="25"/>
  <c r="C22" i="25"/>
  <c r="C13" i="20"/>
  <c r="H11" i="20"/>
  <c r="H10" i="20"/>
  <c r="H9" i="20"/>
  <c r="E13" i="20"/>
  <c r="D13" i="20"/>
  <c r="F13" i="20"/>
  <c r="H8" i="20"/>
  <c r="B13" i="20"/>
  <c r="C48" i="25"/>
  <c r="C41" i="25"/>
  <c r="C67" i="25"/>
  <c r="C61" i="25"/>
  <c r="C68" i="25"/>
  <c r="C43" i="25"/>
  <c r="C49" i="25"/>
  <c r="C42" i="25"/>
  <c r="C46" i="25"/>
  <c r="C60" i="25"/>
  <c r="C50" i="25"/>
  <c r="C69" i="25"/>
  <c r="C63" i="25"/>
  <c r="C62" i="25"/>
  <c r="C57" i="25"/>
  <c r="C56" i="25"/>
  <c r="C55" i="25"/>
  <c r="C54" i="25"/>
  <c r="C53" i="25"/>
  <c r="C52" i="25"/>
  <c r="C51" i="25"/>
  <c r="C45" i="25"/>
  <c r="D8" i="22"/>
  <c r="C11" i="22"/>
  <c r="C58" i="25" l="1"/>
  <c r="D18" i="22"/>
  <c r="C19" i="22"/>
  <c r="C20" i="22" s="1"/>
  <c r="C25" i="22" s="1"/>
  <c r="E8" i="22"/>
  <c r="D10" i="22"/>
  <c r="D11" i="22" s="1"/>
  <c r="C64" i="25"/>
  <c r="E18" i="22" l="1"/>
  <c r="D19" i="22"/>
  <c r="D20" i="22" s="1"/>
  <c r="D25" i="22" s="1"/>
  <c r="F8" i="22"/>
  <c r="E10" i="22"/>
  <c r="E11" i="22" s="1"/>
  <c r="F18" i="22" l="1"/>
  <c r="E19" i="22"/>
  <c r="E20" i="22" s="1"/>
  <c r="E25" i="22" s="1"/>
  <c r="F10" i="22"/>
  <c r="F11" i="22" s="1"/>
  <c r="G8" i="22"/>
  <c r="G18" i="22" l="1"/>
  <c r="F19" i="22"/>
  <c r="F20" i="22" s="1"/>
  <c r="F25" i="22" s="1"/>
  <c r="G10" i="22"/>
  <c r="G11" i="22" s="1"/>
  <c r="H8" i="22"/>
  <c r="H18" i="22" l="1"/>
  <c r="G19" i="22"/>
  <c r="G20" i="22" s="1"/>
  <c r="G25" i="22" s="1"/>
  <c r="H10" i="22"/>
  <c r="H11" i="22" s="1"/>
  <c r="I8" i="22"/>
  <c r="I18" i="22" l="1"/>
  <c r="H19" i="22"/>
  <c r="H20" i="22" s="1"/>
  <c r="H25" i="22" s="1"/>
  <c r="I10" i="22"/>
  <c r="I11" i="22" s="1"/>
  <c r="J8" i="22"/>
  <c r="J18" i="22" l="1"/>
  <c r="I19" i="22"/>
  <c r="I20" i="22" s="1"/>
  <c r="I25" i="22" s="1"/>
  <c r="J10" i="22"/>
  <c r="J11" i="22" s="1"/>
  <c r="K8" i="22"/>
  <c r="K18" i="22" l="1"/>
  <c r="J19" i="22"/>
  <c r="J20" i="22" s="1"/>
  <c r="J25" i="22" s="1"/>
  <c r="K10" i="22"/>
  <c r="K11" i="22" s="1"/>
  <c r="L8" i="22"/>
  <c r="L18" i="22" l="1"/>
  <c r="K19" i="22"/>
  <c r="K20" i="22" s="1"/>
  <c r="K25" i="22" s="1"/>
  <c r="L10" i="22"/>
  <c r="L11" i="22" s="1"/>
  <c r="M8" i="22"/>
  <c r="M18" i="22" l="1"/>
  <c r="L19" i="22"/>
  <c r="L20" i="22" s="1"/>
  <c r="L25" i="22" s="1"/>
  <c r="M10" i="22"/>
  <c r="M11" i="22" s="1"/>
  <c r="N8" i="22"/>
  <c r="N18" i="22" l="1"/>
  <c r="M19" i="22"/>
  <c r="M20" i="22" s="1"/>
  <c r="M25" i="22" s="1"/>
  <c r="N10" i="22"/>
  <c r="N11" i="22" s="1"/>
  <c r="O8" i="22"/>
  <c r="O18" i="22" l="1"/>
  <c r="N19" i="22"/>
  <c r="N20" i="22" s="1"/>
  <c r="N25" i="22" s="1"/>
  <c r="O10" i="22"/>
  <c r="O11" i="22" s="1"/>
  <c r="P8" i="22"/>
  <c r="P18" i="22" l="1"/>
  <c r="O19" i="22"/>
  <c r="O20" i="22" s="1"/>
  <c r="O25" i="22" s="1"/>
  <c r="P10" i="22"/>
  <c r="P11" i="22" s="1"/>
  <c r="Q8" i="22"/>
  <c r="Q18" i="22" l="1"/>
  <c r="P19" i="22"/>
  <c r="P20" i="22" s="1"/>
  <c r="P25" i="22" s="1"/>
  <c r="Q10" i="22"/>
  <c r="Q11" i="22" s="1"/>
  <c r="R8" i="22"/>
  <c r="R18" i="22" l="1"/>
  <c r="Q19" i="22"/>
  <c r="Q20" i="22" s="1"/>
  <c r="Q25" i="22" s="1"/>
  <c r="S8" i="22"/>
  <c r="R10" i="22"/>
  <c r="R11" i="22" s="1"/>
  <c r="S18" i="22" l="1"/>
  <c r="R19" i="22"/>
  <c r="R20" i="22" s="1"/>
  <c r="R25" i="22" s="1"/>
  <c r="T8" i="22"/>
  <c r="S10" i="22"/>
  <c r="S11" i="22" s="1"/>
  <c r="T18" i="22" l="1"/>
  <c r="S19" i="22"/>
  <c r="S20" i="22" s="1"/>
  <c r="S25" i="22" s="1"/>
  <c r="U8" i="22"/>
  <c r="T10" i="22"/>
  <c r="T11" i="22" s="1"/>
  <c r="U18" i="22" l="1"/>
  <c r="T19" i="22"/>
  <c r="T20" i="22" s="1"/>
  <c r="T25" i="22" s="1"/>
  <c r="V8" i="22"/>
  <c r="U10" i="22"/>
  <c r="U11" i="22" s="1"/>
  <c r="V18" i="22" l="1"/>
  <c r="V19" i="22" s="1"/>
  <c r="U19" i="22"/>
  <c r="U20" i="22" s="1"/>
  <c r="U25" i="22" s="1"/>
  <c r="V10" i="22"/>
  <c r="V11" i="22" s="1"/>
  <c r="V20" i="22" s="1"/>
  <c r="V25" i="22" s="1"/>
  <c r="C30" i="22"/>
  <c r="D29" i="22" s="1"/>
  <c r="C31" i="22"/>
  <c r="C34" i="22"/>
  <c r="D31" i="22" l="1"/>
  <c r="D30" i="22"/>
  <c r="D34" i="22" s="1"/>
  <c r="E29" i="22" l="1"/>
  <c r="E31" i="22" l="1"/>
  <c r="E30" i="22"/>
  <c r="F29" i="22" l="1"/>
  <c r="E34" i="22"/>
  <c r="F31" i="22" l="1"/>
  <c r="F30" i="22"/>
  <c r="F34" i="22"/>
  <c r="G29" i="22" l="1"/>
  <c r="G30" i="22"/>
  <c r="H29" i="22" l="1"/>
  <c r="H30" i="22"/>
  <c r="G31" i="22"/>
  <c r="G34" i="22"/>
  <c r="I29" i="22" l="1"/>
  <c r="I30" i="22"/>
  <c r="H31" i="22"/>
  <c r="H34" i="22"/>
  <c r="J29" i="22" l="1"/>
  <c r="J30" i="22"/>
  <c r="I31" i="22"/>
  <c r="I34" i="22"/>
  <c r="K29" i="22" l="1"/>
  <c r="K30" i="22"/>
  <c r="J31" i="22"/>
  <c r="J34" i="22"/>
  <c r="L29" i="22" l="1"/>
  <c r="L30" i="22"/>
  <c r="K31" i="22"/>
  <c r="K34" i="22"/>
  <c r="M29" i="22" l="1"/>
  <c r="M30" i="22"/>
  <c r="L31" i="22"/>
  <c r="L34" i="22"/>
  <c r="N29" i="22" l="1"/>
  <c r="N30" i="22"/>
  <c r="M31" i="22"/>
  <c r="M34" i="22"/>
  <c r="O29" i="22" l="1"/>
  <c r="O30" i="22"/>
  <c r="N31" i="22"/>
  <c r="N34" i="22"/>
  <c r="P29" i="22" l="1"/>
  <c r="P30" i="22"/>
  <c r="O31" i="22"/>
  <c r="O34" i="22"/>
  <c r="Q29" i="22" l="1"/>
  <c r="Q30" i="22"/>
  <c r="P31" i="22"/>
  <c r="P34" i="22"/>
  <c r="R29" i="22" l="1"/>
  <c r="R30" i="22"/>
  <c r="Q31" i="22"/>
  <c r="Q34" i="22"/>
  <c r="S29" i="22" l="1"/>
  <c r="S30" i="22"/>
  <c r="R31" i="22"/>
  <c r="R34" i="22"/>
  <c r="T29" i="22" l="1"/>
  <c r="T30" i="22"/>
  <c r="S31" i="22"/>
  <c r="S34" i="22"/>
  <c r="U29" i="22" l="1"/>
  <c r="U30" i="22"/>
  <c r="T31" i="22"/>
  <c r="T34" i="22"/>
  <c r="V29" i="22" l="1"/>
  <c r="V31" i="22" s="1"/>
  <c r="V30" i="22"/>
  <c r="V34" i="22" s="1"/>
  <c r="U31" i="22"/>
  <c r="U34" i="22"/>
</calcChain>
</file>

<file path=xl/sharedStrings.xml><?xml version="1.0" encoding="utf-8"?>
<sst xmlns="http://schemas.openxmlformats.org/spreadsheetml/2006/main" count="1119" uniqueCount="530">
  <si>
    <t>[PROJECT NAME]</t>
  </si>
  <si>
    <t>[Developer Name]</t>
  </si>
  <si>
    <t>[Project Address]</t>
  </si>
  <si>
    <t>PROJECT CONTACTS</t>
  </si>
  <si>
    <t>LEAVE BLANK IF TEAM MEMBER HAS NOT BEEN SELECTED</t>
  </si>
  <si>
    <t>SUMMARY OF PREVIOUS EXPERIENCE WITH PROJECTS OF SIMILAR SCOPE</t>
  </si>
  <si>
    <t xml:space="preserve">Applicant </t>
  </si>
  <si>
    <t>Previous Experience</t>
  </si>
  <si>
    <t>Organization/Entity</t>
  </si>
  <si>
    <t>Applicant Authorized Signer Name</t>
  </si>
  <si>
    <t>Address</t>
  </si>
  <si>
    <t>City, State, Zip</t>
  </si>
  <si>
    <t xml:space="preserve">Phone </t>
  </si>
  <si>
    <t>Email</t>
  </si>
  <si>
    <t xml:space="preserve">Applicant Contact for Application Questions </t>
  </si>
  <si>
    <t>Contact Name</t>
  </si>
  <si>
    <t>Organization (if different from above)</t>
  </si>
  <si>
    <t>Ownership Entity during development</t>
  </si>
  <si>
    <t>Entity Type  (select from drop down list)</t>
  </si>
  <si>
    <t>Has the applicant, or other principals of the development's ownership entity, previously received disaster funding for the project from another source?</t>
  </si>
  <si>
    <t>If "Yes", indicate source and year.</t>
  </si>
  <si>
    <t>List all of the partners or members of the project ownership entity at completion and their percentage of interest :</t>
  </si>
  <si>
    <t>Partner/Member Type (pick from drop down)</t>
  </si>
  <si>
    <t>Limited Partner or Member Names &amp; percent ownership interest</t>
  </si>
  <si>
    <t>Ownership Entity upon completion (if different from above)</t>
  </si>
  <si>
    <t>Developer Contact (if different from applicant)</t>
  </si>
  <si>
    <t>Organization</t>
  </si>
  <si>
    <t>General Contractor</t>
  </si>
  <si>
    <t>Management Company (Rental only)</t>
  </si>
  <si>
    <t>Consultant (specify type: financial. development, real estate, etc)</t>
  </si>
  <si>
    <t>Consultant (specify)</t>
  </si>
  <si>
    <t>Environmental Phase I Consultant</t>
  </si>
  <si>
    <t>Architect Firm</t>
  </si>
  <si>
    <t>Attorney Firm</t>
  </si>
  <si>
    <t>Accounting Firm</t>
  </si>
  <si>
    <t>Construction Lender</t>
  </si>
  <si>
    <t>Permanent Lender</t>
  </si>
  <si>
    <t>PORTFOLIO SUMMARY: PLEASE PROVIDE THE FOLLOWING INFORMATION FOR ALL PROPERTIES IN APPLICANT'S PORTFOLIO. NOTE ANY PROPOERTIES IN FORECLOSURE</t>
  </si>
  <si>
    <t>Property Name</t>
  </si>
  <si>
    <t>Property Address</t>
  </si>
  <si>
    <t>Total Units</t>
  </si>
  <si>
    <t>Total Income Restricted Units</t>
  </si>
  <si>
    <t>Funding Sources for Income Restriction*</t>
  </si>
  <si>
    <t>Ownership Percentage</t>
  </si>
  <si>
    <t>Current Occupancy (Percentage)</t>
  </si>
  <si>
    <t>REAC Score                            (If Applicable)</t>
  </si>
  <si>
    <t>Is the Property Current on all Financing?</t>
  </si>
  <si>
    <t>*For example: HUD Sec. 8, LIHTC, HOME, CDBG</t>
  </si>
  <si>
    <t>PROJECT TIMELINE</t>
  </si>
  <si>
    <t>Please add/edit rows as needed to capture the key project milestones.</t>
  </si>
  <si>
    <t>Development Timeline</t>
  </si>
  <si>
    <t>Target Date</t>
  </si>
  <si>
    <t>Site Acquisition</t>
  </si>
  <si>
    <t>Site plan approval</t>
  </si>
  <si>
    <t>Selection of contractor</t>
  </si>
  <si>
    <t>Building permit issuance</t>
  </si>
  <si>
    <t xml:space="preserve">Construction loan closing </t>
  </si>
  <si>
    <t>First disbursement</t>
  </si>
  <si>
    <t>Commencement of Construction</t>
  </si>
  <si>
    <t>50% Completion</t>
  </si>
  <si>
    <t>100% Completion</t>
  </si>
  <si>
    <t>Certificate of occupancy</t>
  </si>
  <si>
    <t>Permanent loan conversion</t>
  </si>
  <si>
    <t>Full lease-up/ final sale</t>
  </si>
  <si>
    <t xml:space="preserve"> </t>
  </si>
  <si>
    <t>ACTION PLAN PRIORITIES</t>
  </si>
  <si>
    <t>County</t>
  </si>
  <si>
    <t>PLEASE CHECK ALL THAT APPLY AND PROVIDE INFORMATION IN NARRATIVE</t>
  </si>
  <si>
    <r>
      <t xml:space="preserve">Leverage </t>
    </r>
    <r>
      <rPr>
        <i/>
        <sz val="11"/>
        <rFont val="Calibri"/>
        <family val="2"/>
        <scheme val="minor"/>
      </rPr>
      <t>- Funding from other sources</t>
    </r>
  </si>
  <si>
    <t>Owner Equity (not including deferred developer fee)</t>
  </si>
  <si>
    <t>Other Grant Sources (non-Disaster)</t>
  </si>
  <si>
    <t>Anti-Displacement Efforts</t>
  </si>
  <si>
    <t>Project located in a neighborhood vulnerable to gentrification</t>
  </si>
  <si>
    <t>Project includes specific strategies to assist residents at risk of displacement</t>
  </si>
  <si>
    <t>Meaningful community engagement</t>
  </si>
  <si>
    <t>Supportive Housing</t>
  </si>
  <si>
    <t>Project includes units reserved for populations including residents with a disability, residents in need of permanent supportive housing, veterans, seniors, or large families</t>
  </si>
  <si>
    <t>Units are dedicated for persons experiencing homelessness</t>
  </si>
  <si>
    <t>Onsite resident services are being provided</t>
  </si>
  <si>
    <t>Preservation</t>
  </si>
  <si>
    <t>Project is preserving existing affordable housing (either income-restricted or unsubsidized)</t>
  </si>
  <si>
    <t>Project is preserving housing at risk of market-rate conversion</t>
  </si>
  <si>
    <t>Deeply Affordable</t>
  </si>
  <si>
    <t>Project meets the term sheet definition of Very Low Income: for 4% projects, 25% at 30% or 35% at 40% - for 9% projects, 35% at 30% or 45% at 40%</t>
  </si>
  <si>
    <t>Property has a project-based Section 8 contract or provides 10% unsubsidized 30% units</t>
  </si>
  <si>
    <t>Transit</t>
  </si>
  <si>
    <t>Project located within 1/4 mile of high frequency bus stop or 1/2 mile of fixed rail (with or without bus)</t>
  </si>
  <si>
    <t>Good pedestrian access to station/stop</t>
  </si>
  <si>
    <t>Resources &amp; Amenities E.G., health care facility, a licensed child care facility, a primary school, a park or recreation center, a non-profit higher education institution, a workforce training center</t>
  </si>
  <si>
    <t>Full-service grocery store is located within 1/2 mile walk</t>
  </si>
  <si>
    <t>Other amenities within 1/2 mile walk:</t>
  </si>
  <si>
    <t>UNIT MIX SUMMARY BY AMI (Autofilled with Unit Mix and Rents below)</t>
  </si>
  <si>
    <t>Unit Type</t>
  </si>
  <si>
    <t>30% AMI</t>
  </si>
  <si>
    <t>50% AMI</t>
  </si>
  <si>
    <t>60% AMI</t>
  </si>
  <si>
    <t>80% AMI</t>
  </si>
  <si>
    <t>MKT</t>
  </si>
  <si>
    <t>% of Total</t>
  </si>
  <si>
    <t>0 bed</t>
  </si>
  <si>
    <t>1 bed</t>
  </si>
  <si>
    <t>2 bed</t>
  </si>
  <si>
    <t>3 bed</t>
  </si>
  <si>
    <t>4 bed</t>
  </si>
  <si>
    <t>Total Units by AMI</t>
  </si>
  <si>
    <t>UNIT MIX AND RENTS</t>
  </si>
  <si>
    <t>Unit Type           (Edit as needed)</t>
  </si>
  <si>
    <t xml:space="preserve"> AMI</t>
  </si>
  <si>
    <t># of Units</t>
  </si>
  <si>
    <t>Square Footage</t>
  </si>
  <si>
    <t>Total Sq Ft</t>
  </si>
  <si>
    <t>Monthly Rent</t>
  </si>
  <si>
    <t>Utility Allowance</t>
  </si>
  <si>
    <t>Annual Income</t>
  </si>
  <si>
    <t>0 bed/1 bath</t>
  </si>
  <si>
    <t>Total 0 BR</t>
  </si>
  <si>
    <t xml:space="preserve">1 bed/1 bath </t>
  </si>
  <si>
    <t>1 bed/1 bath</t>
  </si>
  <si>
    <t>Total 1 BR</t>
  </si>
  <si>
    <t xml:space="preserve">2 bed/1 bath </t>
  </si>
  <si>
    <t>2 bed/1 bath</t>
  </si>
  <si>
    <t>2bed/1 bath</t>
  </si>
  <si>
    <t>Total 2 BR</t>
  </si>
  <si>
    <t xml:space="preserve">3 bed/1-2 bath </t>
  </si>
  <si>
    <t>Total 3 BR</t>
  </si>
  <si>
    <t xml:space="preserve">4 bed/2 bath </t>
  </si>
  <si>
    <t>Total 4 BR</t>
  </si>
  <si>
    <t>Manager</t>
  </si>
  <si>
    <t>Total Units and Income</t>
  </si>
  <si>
    <t>OTHER INCOME</t>
  </si>
  <si>
    <t>Source</t>
  </si>
  <si>
    <t>Laundry</t>
  </si>
  <si>
    <t>Commercial Income</t>
  </si>
  <si>
    <t>Tenant Charges</t>
  </si>
  <si>
    <t>Vending</t>
  </si>
  <si>
    <t>Pet Fees</t>
  </si>
  <si>
    <t>Other</t>
  </si>
  <si>
    <t>Total Other Income</t>
  </si>
  <si>
    <t>FOR-SALE UNITS</t>
  </si>
  <si>
    <t>SUMMARY</t>
  </si>
  <si>
    <t>Bedrooms</t>
  </si>
  <si>
    <t>% AMI</t>
  </si>
  <si>
    <t># of units</t>
  </si>
  <si>
    <t>Sq. Ft.</t>
  </si>
  <si>
    <t>Sale Price</t>
  </si>
  <si>
    <t>Total Sales Revenue</t>
  </si>
  <si>
    <t>Total # of Units</t>
  </si>
  <si>
    <t>0 Bedroom</t>
  </si>
  <si>
    <t>Total LMI Units</t>
  </si>
  <si>
    <t>1 Bedroom</t>
  </si>
  <si>
    <t>Total 120% Units</t>
  </si>
  <si>
    <t>2 Bedroom</t>
  </si>
  <si>
    <t>Total % Income-Restricted</t>
  </si>
  <si>
    <t>3 Bedroom</t>
  </si>
  <si>
    <t>4 Bedroom</t>
  </si>
  <si>
    <t>Total Sq. Ft.</t>
  </si>
  <si>
    <t>60% AMI Units</t>
  </si>
  <si>
    <t>70% AMI Units</t>
  </si>
  <si>
    <t>80% AMI Units</t>
  </si>
  <si>
    <t>120% AMI Units</t>
  </si>
  <si>
    <t>Market Units</t>
  </si>
  <si>
    <t>Market</t>
  </si>
  <si>
    <r>
      <t xml:space="preserve">1) Spreadsheet assumes that all units of a particular AMI and bedroom count will be the same size. If units differ in size, please enter the </t>
    </r>
    <r>
      <rPr>
        <b/>
        <sz val="11"/>
        <rFont val="Calibri"/>
        <family val="2"/>
        <scheme val="minor"/>
      </rPr>
      <t>weighted</t>
    </r>
    <r>
      <rPr>
        <sz val="11"/>
        <rFont val="Calibri"/>
        <family val="2"/>
        <scheme val="minor"/>
      </rPr>
      <t xml:space="preserve"> average size.</t>
    </r>
  </si>
  <si>
    <t>OPERATING EXPENSES (EDIT LINES AS NEEDED)</t>
  </si>
  <si>
    <t>Administrative</t>
  </si>
  <si>
    <t>Annual</t>
  </si>
  <si>
    <t>Per Unit Per Year</t>
  </si>
  <si>
    <t>Advertising</t>
  </si>
  <si>
    <t>Other Admin.</t>
  </si>
  <si>
    <t>Office Salaries</t>
  </si>
  <si>
    <t>Office Supplies</t>
  </si>
  <si>
    <t>Management Fee</t>
  </si>
  <si>
    <t>Manager Salary</t>
  </si>
  <si>
    <t>Legal &amp; Audit Expenses</t>
  </si>
  <si>
    <t>Auditing Expenses</t>
  </si>
  <si>
    <t>Bookkeeping/Acct.</t>
  </si>
  <si>
    <t>Telephone</t>
  </si>
  <si>
    <t>Compliance Fee</t>
  </si>
  <si>
    <t>All Other</t>
  </si>
  <si>
    <t>Total Adminitrative</t>
  </si>
  <si>
    <t>Repairs &amp; Maintenance</t>
  </si>
  <si>
    <t>Payroll</t>
  </si>
  <si>
    <t>Supplies</t>
  </si>
  <si>
    <t>Contract</t>
  </si>
  <si>
    <t>Exterminating</t>
  </si>
  <si>
    <t>Trash Removal</t>
  </si>
  <si>
    <t>Security Payroll</t>
  </si>
  <si>
    <t>Vehicle Repairs</t>
  </si>
  <si>
    <t>Snow Removal</t>
  </si>
  <si>
    <t>Grounds Contract</t>
  </si>
  <si>
    <t>Repairs Payroll</t>
  </si>
  <si>
    <t>Repairs Material</t>
  </si>
  <si>
    <t>Repairs Contract</t>
  </si>
  <si>
    <t>Extraordinary Repairs</t>
  </si>
  <si>
    <t>Elevator</t>
  </si>
  <si>
    <t>Heating/Cooling</t>
  </si>
  <si>
    <t>Decorating Supplies</t>
  </si>
  <si>
    <t>Decorating Contract</t>
  </si>
  <si>
    <t>Total Repairs &amp; Maintenance</t>
  </si>
  <si>
    <t>Utilities</t>
  </si>
  <si>
    <t>Electricity</t>
  </si>
  <si>
    <t>Gas</t>
  </si>
  <si>
    <t>Water</t>
  </si>
  <si>
    <t>Sewer</t>
  </si>
  <si>
    <t>Other Utilities</t>
  </si>
  <si>
    <t>Total Utilities</t>
  </si>
  <si>
    <t>Taxes &amp; Insurance</t>
  </si>
  <si>
    <t>Real Estate Taxes</t>
  </si>
  <si>
    <t>Payroll Taxes</t>
  </si>
  <si>
    <t>Other Taxes/Permit Fees</t>
  </si>
  <si>
    <t>Property insurance</t>
  </si>
  <si>
    <t>Liability Insurance</t>
  </si>
  <si>
    <t>Mortgage Insurance</t>
  </si>
  <si>
    <t>Workers Compensation</t>
  </si>
  <si>
    <t>Health Insurance</t>
  </si>
  <si>
    <t>Other Employer Benefits</t>
  </si>
  <si>
    <t>Total Taxes &amp; Insurance</t>
  </si>
  <si>
    <t xml:space="preserve">Social Services </t>
  </si>
  <si>
    <t>Salary</t>
  </si>
  <si>
    <t>Activities</t>
  </si>
  <si>
    <t>All Other Services</t>
  </si>
  <si>
    <t>Total Social Services</t>
  </si>
  <si>
    <t>Total Operating Expenses</t>
  </si>
  <si>
    <t>Annual Deposits to Reserves</t>
  </si>
  <si>
    <t>Replacement Reserves</t>
  </si>
  <si>
    <t>Other Reserves</t>
  </si>
  <si>
    <t>Total Deposits to Reserves</t>
  </si>
  <si>
    <t>Annual Operating Expenses       and Reserves</t>
  </si>
  <si>
    <t>Acquisition: Land and/or  Buildings</t>
  </si>
  <si>
    <t>Amount</t>
  </si>
  <si>
    <t>Land</t>
  </si>
  <si>
    <t>Existing Structures*</t>
  </si>
  <si>
    <t>Demolition</t>
  </si>
  <si>
    <t>Total Acquisition</t>
  </si>
  <si>
    <t>Site Work</t>
  </si>
  <si>
    <t>On Site Work</t>
  </si>
  <si>
    <t>Off Site Work (other planning requirements)</t>
  </si>
  <si>
    <t xml:space="preserve"> Total Infrastructure and Site Work</t>
  </si>
  <si>
    <t>Hard Construction Costs</t>
  </si>
  <si>
    <t>New Structures</t>
  </si>
  <si>
    <t>Rehabilitation</t>
  </si>
  <si>
    <t>Accessory Structures</t>
  </si>
  <si>
    <t>Green Systems (Solar, Geothermal, Other, etc.)</t>
  </si>
  <si>
    <t>General Requirements</t>
  </si>
  <si>
    <t>Contractor Overhead</t>
  </si>
  <si>
    <t>Contractor Profit</t>
  </si>
  <si>
    <t>Contractor Construction Contingency</t>
  </si>
  <si>
    <t>Owner Hard Cost Contingency</t>
  </si>
  <si>
    <t>Furniture, Fixtures, &amp; Equipment</t>
  </si>
  <si>
    <t>Building Permits</t>
  </si>
  <si>
    <t>Materials Inspection and Testing</t>
  </si>
  <si>
    <t>Other (Specify)</t>
  </si>
  <si>
    <t>Total Hard Construction Costs</t>
  </si>
  <si>
    <t>Professional Fees</t>
  </si>
  <si>
    <t>Architect, Design</t>
  </si>
  <si>
    <t>Architect Construction Management/Admin</t>
  </si>
  <si>
    <t>Landscape Design</t>
  </si>
  <si>
    <t>Structural Engineering</t>
  </si>
  <si>
    <t>Civil Engineering</t>
  </si>
  <si>
    <t>Other Engineering</t>
  </si>
  <si>
    <t>Surveyor</t>
  </si>
  <si>
    <t>Attorney, Real Estate</t>
  </si>
  <si>
    <t>Green Consultant</t>
  </si>
  <si>
    <t>Green Charrette</t>
  </si>
  <si>
    <t>Construction Accounting</t>
  </si>
  <si>
    <t>Interior Design</t>
  </si>
  <si>
    <t>Consultant</t>
  </si>
  <si>
    <t>Total Professional Fees</t>
  </si>
  <si>
    <t>Construction Interim Costs</t>
  </si>
  <si>
    <t>Hazard &amp; Liability Insurance</t>
  </si>
  <si>
    <t>Builder's Risk Insurance</t>
  </si>
  <si>
    <t>Perform. &amp; Pymt Bonds</t>
  </si>
  <si>
    <t>Construction Interest</t>
  </si>
  <si>
    <t>Constr. Origination Fees</t>
  </si>
  <si>
    <t>Tap Fees (Water/Sewer)</t>
  </si>
  <si>
    <t>Impact fees/Permits</t>
  </si>
  <si>
    <t>Materials Testing</t>
  </si>
  <si>
    <t>Power and Telecom Provider fees</t>
  </si>
  <si>
    <t>3rd Party/Bank Inspections/Admin</t>
  </si>
  <si>
    <t>Title &amp; Recording</t>
  </si>
  <si>
    <t>Construction Lender Legal Fees</t>
  </si>
  <si>
    <t>Prop. Taxes During Construction</t>
  </si>
  <si>
    <t>Bridge Loan</t>
  </si>
  <si>
    <t>Ineligible Construction Interest</t>
  </si>
  <si>
    <t>Rate Lock</t>
  </si>
  <si>
    <t>Construction Loan Fee</t>
  </si>
  <si>
    <t>Total Construction Interim Costs</t>
  </si>
  <si>
    <t>Permanent Financing Fees</t>
  </si>
  <si>
    <t>Bond Premium</t>
  </si>
  <si>
    <t>Bond Issue 30-day lag reserve</t>
  </si>
  <si>
    <t>Bond Cost of Issuance</t>
  </si>
  <si>
    <t>Discount Points</t>
  </si>
  <si>
    <t>Perm Loan Origination</t>
  </si>
  <si>
    <t>Credit Enhancement</t>
  </si>
  <si>
    <t>Legal Fees</t>
  </si>
  <si>
    <t>Prepaid MIP</t>
  </si>
  <si>
    <t>Forward Rate Lock</t>
  </si>
  <si>
    <t>Conversion Fee</t>
  </si>
  <si>
    <t>Appraisal</t>
  </si>
  <si>
    <t>Perm Loan Fee</t>
  </si>
  <si>
    <t>State Construction Monitoring Fee</t>
  </si>
  <si>
    <t>Total Permanent Financing Fees</t>
  </si>
  <si>
    <t>Soft Costs</t>
  </si>
  <si>
    <t>Marketing/Leasing Costs</t>
  </si>
  <si>
    <t>Cost Estimating/Capital Needs Assessment</t>
  </si>
  <si>
    <t>Geotechnical/Soils Study</t>
  </si>
  <si>
    <t>Market Study</t>
  </si>
  <si>
    <t>Environmental Study (Phase 1, Phase 2, Lead, Asbestos, etc.)</t>
  </si>
  <si>
    <t>Other Studies (traffic, wetlands, etc.)</t>
  </si>
  <si>
    <t>Tax Credit Fees</t>
  </si>
  <si>
    <t>Compliance Fees</t>
  </si>
  <si>
    <t>Cost Certification</t>
  </si>
  <si>
    <t>Green Certification Fees (LEED Certification, etc.)</t>
  </si>
  <si>
    <t>Relocation - Temporary</t>
  </si>
  <si>
    <t>Relocation - Permanent</t>
  </si>
  <si>
    <t>Soft Cost Contingency</t>
  </si>
  <si>
    <t>Total Soft Costs</t>
  </si>
  <si>
    <t>Developer Fees</t>
  </si>
  <si>
    <t>Developer Fee</t>
  </si>
  <si>
    <t>Developer Overhead</t>
  </si>
  <si>
    <t>Developer Profit</t>
  </si>
  <si>
    <t>Third Party Development Management/Owner's Rep</t>
  </si>
  <si>
    <t>Financial Consultant, Application Preparation, etc.</t>
  </si>
  <si>
    <t>Total Developer Fees</t>
  </si>
  <si>
    <t>Project Reserves</t>
  </si>
  <si>
    <t>Rent-up Reserves</t>
  </si>
  <si>
    <t>Operating Reserves</t>
  </si>
  <si>
    <t>Debt Service Reserves</t>
  </si>
  <si>
    <t>Total Initial Project Reserves</t>
  </si>
  <si>
    <t>TOTAL DEVELOPMENT COSTS (TDC)</t>
  </si>
  <si>
    <t>TDC PER UNIT</t>
  </si>
  <si>
    <t>INPUT TERMS FROM LENDER COMMITMENT LETTERS</t>
  </si>
  <si>
    <t>Construction Loan</t>
  </si>
  <si>
    <t>Lender Name</t>
  </si>
  <si>
    <t>Total Loan Amount</t>
  </si>
  <si>
    <t>Interest Rate</t>
  </si>
  <si>
    <t>Amortized (in months)</t>
  </si>
  <si>
    <t>Term (in months)</t>
  </si>
  <si>
    <t>Monthly Payment</t>
  </si>
  <si>
    <t>Annual Payments</t>
  </si>
  <si>
    <t>1st Mortgage</t>
  </si>
  <si>
    <t>2nd Mortgage</t>
  </si>
  <si>
    <t>CONSTRUCTION SOURCES AND USES  (Revise uses as needed to reflect costs during construction)</t>
  </si>
  <si>
    <t>Sources</t>
  </si>
  <si>
    <t>Total</t>
  </si>
  <si>
    <t>Percent of Total</t>
  </si>
  <si>
    <t>Uses</t>
  </si>
  <si>
    <t>Acquisition: Land/Buildings</t>
  </si>
  <si>
    <t>Other Construction Financing (if any)</t>
  </si>
  <si>
    <t>Infrastructure and Site Work</t>
  </si>
  <si>
    <t>DLG Funds</t>
  </si>
  <si>
    <t>Other Government Grants</t>
  </si>
  <si>
    <t>Deferred Developer Fee</t>
  </si>
  <si>
    <t>Reserves</t>
  </si>
  <si>
    <t xml:space="preserve">PERMANENT SOURCES AND USES </t>
  </si>
  <si>
    <r>
      <t>First Mortgage</t>
    </r>
    <r>
      <rPr>
        <vertAlign val="superscript"/>
        <sz val="11"/>
        <color theme="1"/>
        <rFont val="Calibri"/>
        <family val="2"/>
        <scheme val="minor"/>
      </rPr>
      <t xml:space="preserve"> </t>
    </r>
  </si>
  <si>
    <t>Second Mortgage (if any)</t>
  </si>
  <si>
    <t>20-YEAR PROFORMA (Cells will auto-populate from other sheets; ReviseEscalation % and payments from cash flow as applicable)</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</si>
  <si>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</si>
  <si>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</si>
  <si>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</si>
  <si>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</si>
  <si>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</si>
  <si>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</si>
  <si>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</si>
  <si>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</si>
  <si>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</si>
  <si>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</si>
  <si>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</si>
  <si>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</si>
  <si>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</si>
  <si>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</si>
  <si>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</si>
  <si>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</si>
  <si>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</si>
  <si>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</si>
  <si>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</si>
  <si>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</si>
  <si>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Income</t>
  </si>
  <si>
    <t>Escalation</t>
  </si>
  <si>
    <t>Rental Income</t>
  </si>
  <si>
    <t>Other Residential Income</t>
  </si>
  <si>
    <t>Vacancy Allowance</t>
  </si>
  <si>
    <t>Gross Residential Income</t>
  </si>
  <si>
    <t>Operating Expenses</t>
  </si>
  <si>
    <t>Social Services</t>
  </si>
  <si>
    <t>Annual Deposits to Reserves                  (Edit as needed)</t>
  </si>
  <si>
    <t>Net Operating Income</t>
  </si>
  <si>
    <t>Mortgages (must-pay debt)</t>
  </si>
  <si>
    <t>Total Debt Service</t>
  </si>
  <si>
    <t>Cash Flow after Debt Service</t>
  </si>
  <si>
    <t>Debt Coverage Ratio</t>
  </si>
  <si>
    <t>Payments From Cash Flow</t>
  </si>
  <si>
    <t>Asset Management Fee</t>
  </si>
  <si>
    <t>Cash Flow to Deferred Dev Fee</t>
  </si>
  <si>
    <t>Deferred Dev Fee Balance</t>
  </si>
  <si>
    <t>Net Cash Flow</t>
  </si>
  <si>
    <t>*Attach past 3 years of  tax returns or audits (if available) for the borrower.   **Complete this tab if not applying to Kentucky Housing Corporation**</t>
  </si>
  <si>
    <t>Borrower Financials</t>
  </si>
  <si>
    <t>Assets</t>
  </si>
  <si>
    <t>Income/Revenue</t>
  </si>
  <si>
    <t>Total Assets</t>
  </si>
  <si>
    <t>Total Income/Revenue</t>
  </si>
  <si>
    <t>Liabilities</t>
  </si>
  <si>
    <t>Expenses</t>
  </si>
  <si>
    <t>Total Liabilities</t>
  </si>
  <si>
    <t xml:space="preserve">Total </t>
  </si>
  <si>
    <t>Net Assets/Worth</t>
  </si>
  <si>
    <t>Net Income</t>
  </si>
  <si>
    <t>**Complete this tab for any personal guarantors and if not applying to Kentucky Housing Corporation**</t>
  </si>
  <si>
    <t xml:space="preserve"> Personal Financial Statement  - CONFIDENTIAL</t>
  </si>
  <si>
    <t xml:space="preserve"> Personal Financial Statement as of: </t>
  </si>
  <si>
    <t> </t>
  </si>
  <si>
    <t xml:space="preserve"> Name(s): </t>
  </si>
  <si>
    <t xml:space="preserve"> Soc. Sec. #: </t>
  </si>
  <si>
    <t xml:space="preserve"> Home </t>
  </si>
  <si>
    <t xml:space="preserve"> Address: </t>
  </si>
  <si>
    <t xml:space="preserve"> (spouse, if joint statement) </t>
  </si>
  <si>
    <t xml:space="preserve"> Home Phone: </t>
  </si>
  <si>
    <t xml:space="preserve"> Bus. Phone: </t>
  </si>
  <si>
    <t xml:space="preserve"> Home Email: </t>
  </si>
  <si>
    <t xml:space="preserve"> Bus. Email: </t>
  </si>
  <si>
    <t xml:space="preserve"> Assets </t>
  </si>
  <si>
    <t xml:space="preserve"> In Even Dollars </t>
  </si>
  <si>
    <t xml:space="preserve"> Liabilities and Net Worth </t>
  </si>
  <si>
    <t xml:space="preserve"> Cash on hand and in Banks </t>
  </si>
  <si>
    <t xml:space="preserve">   </t>
  </si>
  <si>
    <t xml:space="preserve"> Notes Payable - Banks &amp; Other Institutions </t>
  </si>
  <si>
    <t xml:space="preserve"> Marketable Securities </t>
  </si>
  <si>
    <t xml:space="preserve"> Accounts and Bills Due </t>
  </si>
  <si>
    <t xml:space="preserve"> Other Equity Interests </t>
  </si>
  <si>
    <t xml:space="preserve"> Unpaid Taxes </t>
  </si>
  <si>
    <t xml:space="preserve"> Retirement Accounts (401K, Sep IRA, etc.) </t>
  </si>
  <si>
    <t xml:space="preserve"> Real Estate Mortgages Payable </t>
  </si>
  <si>
    <t xml:space="preserve"> Real Estate Owned </t>
  </si>
  <si>
    <t xml:space="preserve"> Life Insurance Loans </t>
  </si>
  <si>
    <t xml:space="preserve"> Accounts, Loans, &amp; Notes Receivable </t>
  </si>
  <si>
    <t xml:space="preserve"> Other Liabilities: Itemize </t>
  </si>
  <si>
    <t xml:space="preserve"> Cash Value of Life Insurance </t>
  </si>
  <si>
    <t xml:space="preserve"> Equity in LLC's, S-Corp's or Other Businesses </t>
  </si>
  <si>
    <t xml:space="preserve"> Other Assets: Itemize </t>
  </si>
  <si>
    <t xml:space="preserve"> Cars &amp; Trucks </t>
  </si>
  <si>
    <t xml:space="preserve"> Motor Home </t>
  </si>
  <si>
    <t xml:space="preserve"> Antique Cars </t>
  </si>
  <si>
    <t xml:space="preserve"> Personal Property </t>
  </si>
  <si>
    <t xml:space="preserve"> TOTAL LIABILITIES    </t>
  </si>
  <si>
    <t xml:space="preserve"> NET WORTH </t>
  </si>
  <si>
    <t xml:space="preserve"> TOTAL ASSETS </t>
  </si>
  <si>
    <t xml:space="preserve"> TOTAL LIABILITIES AND NET WORTH </t>
  </si>
  <si>
    <t xml:space="preserve"> Sources of Income </t>
  </si>
  <si>
    <t xml:space="preserve"> General Information </t>
  </si>
  <si>
    <t xml:space="preserve"> Salary </t>
  </si>
  <si>
    <t xml:space="preserve"> Employer </t>
  </si>
  <si>
    <t xml:space="preserve"> Bonus and Commissions </t>
  </si>
  <si>
    <t xml:space="preserve"> Pos/Profession </t>
  </si>
  <si>
    <t>No. Years</t>
  </si>
  <si>
    <t xml:space="preserve"> Dividends and Interest </t>
  </si>
  <si>
    <t xml:space="preserve"> Employer's Address </t>
  </si>
  <si>
    <t xml:space="preserve"> Real Estate Income </t>
  </si>
  <si>
    <t xml:space="preserve"> *Other Income: Itemize </t>
  </si>
  <si>
    <t xml:space="preserve"> Employer's Phone Number </t>
  </si>
  <si>
    <t xml:space="preserve"> Partner, officer or owner in any other venture?  If yes, list. </t>
  </si>
  <si>
    <t xml:space="preserve"> TOTAL </t>
  </si>
  <si>
    <t xml:space="preserve"> *Alimony, child support or separate maintenance payments need not be disclosed unless relied upon as a basis for extension of credit.  If disclosed, payments received under court order, written agreement, oral understanding. </t>
  </si>
  <si>
    <t>Are any assets pledged?  If yes, list.</t>
  </si>
  <si>
    <t xml:space="preserve"> Income taxes settled through (date) </t>
  </si>
  <si>
    <t xml:space="preserve"> Contingent Liabilities </t>
  </si>
  <si>
    <t xml:space="preserve"> General Information (Continued) </t>
  </si>
  <si>
    <t xml:space="preserve"> As endorser, co-maker or guarantor </t>
  </si>
  <si>
    <t xml:space="preserve"> Are you a defendant in any suits or legal action? If yes, explain. </t>
  </si>
  <si>
    <t xml:space="preserve"> On leases </t>
  </si>
  <si>
    <t xml:space="preserve"> Legal claims </t>
  </si>
  <si>
    <t>Have you ever declared Bankruptcy?  If yes, explain.</t>
  </si>
  <si>
    <t xml:space="preserve"> Provision for federal income taxes </t>
  </si>
  <si>
    <t xml:space="preserve"> Other special debt (recourse or repurchase liability) </t>
  </si>
  <si>
    <t>Do you have a will or a trust?  If yes, with whom?</t>
  </si>
  <si>
    <t>Number of dependants</t>
  </si>
  <si>
    <t>Ages</t>
  </si>
  <si>
    <t xml:space="preserve"> Banks, Brokers, Savings &amp; Loan Association, Finance Companies or Credit Unions </t>
  </si>
  <si>
    <t xml:space="preserve"> List here the names of all the institutions at which you maintain a deposit account and/or where you have obtained loans that are not secured by real estate. </t>
  </si>
  <si>
    <t xml:space="preserve"> Name of Institution </t>
  </si>
  <si>
    <t xml:space="preserve"> Name on Account </t>
  </si>
  <si>
    <t xml:space="preserve"> Balance on Deposit </t>
  </si>
  <si>
    <t xml:space="preserve"> Credit Limit </t>
  </si>
  <si>
    <t xml:space="preserve"> Outstanding Balance </t>
  </si>
  <si>
    <t xml:space="preserve"> Monthly Payment </t>
  </si>
  <si>
    <t xml:space="preserve"> Secured by What Assets </t>
  </si>
  <si>
    <t xml:space="preserve"> Number of Shares or Face Value of Bonds </t>
  </si>
  <si>
    <t>1.  Agency or name of company issuing security or bond                                                                          2.  Type of investment or equity classification                                                                                                                                                                       3.  Basis of valuation</t>
  </si>
  <si>
    <t xml:space="preserve"> In Name Of </t>
  </si>
  <si>
    <t xml:space="preserve"> Cost </t>
  </si>
  <si>
    <t xml:space="preserve"> Market Value </t>
  </si>
  <si>
    <t xml:space="preserve"> Pledged Yes/No </t>
  </si>
  <si>
    <t xml:space="preserve"> Amount Pledged </t>
  </si>
  <si>
    <t xml:space="preserve"> Real Estate Owned (and related debt, if applicable) </t>
  </si>
  <si>
    <t xml:space="preserve"> Description of Property or Address </t>
  </si>
  <si>
    <t xml:space="preserve"> Title in Name of </t>
  </si>
  <si>
    <t xml:space="preserve"> Date Acquired </t>
  </si>
  <si>
    <t xml:space="preserve"> Cost + Improve-ments </t>
  </si>
  <si>
    <t xml:space="preserve"> Present Mkt. Value </t>
  </si>
  <si>
    <t xml:space="preserve"> Real Estate Mortgage </t>
  </si>
  <si>
    <t xml:space="preserve"> Bal. Owing </t>
  </si>
  <si>
    <t xml:space="preserve"> Mo. Paymt. </t>
  </si>
  <si>
    <t xml:space="preserve"> Lienholder </t>
  </si>
  <si>
    <t xml:space="preserve"> Equity in LLCs, S-Corps, or Other Businesses </t>
  </si>
  <si>
    <t xml:space="preserve"> Business Name </t>
  </si>
  <si>
    <t xml:space="preserve"> % of Ownership </t>
  </si>
  <si>
    <t xml:space="preserve"> Basis for Valuation </t>
  </si>
  <si>
    <t xml:space="preserve"> Valuation </t>
  </si>
  <si>
    <t xml:space="preserve"> Other Owners or Members </t>
  </si>
  <si>
    <t xml:space="preserve"> Name of Debtor </t>
  </si>
  <si>
    <t xml:space="preserve"> Age of Debt </t>
  </si>
  <si>
    <t xml:space="preserve"> Maturity </t>
  </si>
  <si>
    <t xml:space="preserve"> Original Balance </t>
  </si>
  <si>
    <t xml:space="preserve"> Mo. Paymt </t>
  </si>
  <si>
    <t xml:space="preserve"> Secured By </t>
  </si>
  <si>
    <t xml:space="preserve"> Life Insurance Carried </t>
  </si>
  <si>
    <t xml:space="preserve"> Name of Company </t>
  </si>
  <si>
    <t xml:space="preserve"> Face Amount </t>
  </si>
  <si>
    <t xml:space="preserve"> Cash Surrender Value </t>
  </si>
  <si>
    <t xml:space="preserve"> Loans </t>
  </si>
  <si>
    <t xml:space="preserve"> Beneficiary </t>
  </si>
  <si>
    <t>I/We have carefully read and submitted the foregoing information provided on all three pages of this statement to the Bank named above.  The information is presented as a true and accurate statement of my/our financial condition on the date indicated.  This statement is provided for the purpose of obtaining and maintaining credit with said Bank.  I/We agree that if any material change(s) occur(s) in my/our financial condition that I/we will immediately notify said Bank of said change(s) and unless said Bank is so notified it may continue to rely upon this financial statement and the said representations made herein as a true and accurate statement of my/our financial condition.</t>
  </si>
  <si>
    <t>I/We authorize the Bank to make whatever credit inquiries it deems necessary in connection with this financial statement.  I/We authorize and instruct any person or consumer reporting agency to furnish to the Bank any information that it may have or obtain in response to such credit inquiries.</t>
  </si>
  <si>
    <t xml:space="preserve"> I/we also hereby certify that no payment requirements listed herein are delinquent or in default except as follows; if "NONE" so state. </t>
  </si>
  <si>
    <t xml:space="preserve"> I/We fully understand that it is a federal crime punishable by fine or imprisonment or both to knowingly make any false statements concerning any of the above facts, pursuant to 18 U.S.C. Section 1014. </t>
  </si>
  <si>
    <t xml:space="preserve"> Applicant's Signature </t>
  </si>
  <si>
    <t xml:space="preserve"> Date Signed </t>
  </si>
  <si>
    <t xml:space="preserve"> Date of Birth </t>
  </si>
  <si>
    <t xml:space="preserve"> Co-Applicant's 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</si>
</sst>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General_)"/>
    <numFmt numFmtId="167" formatCode="&quot;$&quot;#,##0"/>
    <numFmt numFmtId="168" formatCode="0.000&quot;  &quot;"/>
    <numFmt numFmtId="169" formatCode="dd\-mmm\-yy_)"/>
    <numFmt numFmtId="170" formatCode="_([$$-409]* #,##0_);_([$$-409]* \(#,##0\);_([$$-409]* &quot;-&quot;??_);_(@_)"/>
    <numFmt numFmtId="171" formatCode="&quot;$&quot;#,##0.00"/>
    <numFmt numFmtId="172" formatCode="_-&quot;$&quot;* #,##0.00_-;\-&quot;$&quot;* #,##0.00_-;_-&quot;$&quot;* &quot;-&quot;??_-;_-@_-"/>
    <numFmt numFmtId="173" formatCode="_-&quot;$&quot;* #,##0_-;\-&quot;$&quot;* #,##0_-;_-&quot;$&quot;* &quot;-&quot;??_-;_-@_-"/>
    <numFmt numFmtId="174" formatCode="_-* #,##0.00_-;\-* #,##0.00_-;_-* &quot;-&quot;??_-;_-@_-"/>
    <numFmt numFmtId="175" formatCode="[$-409]mmmm\-yy;@"/>
  </numFmts>
  <fonts count="91">
    <font>
      <sz val="11"/>
      <color theme="1"/>
      <name val="Calibri"/>
      <family val="2"/>
      <scheme val="minor"/>
    </font>
    <font>
      <sz val="11"/>
      <color theme="1"/>
      <name val="Calibri"/>
      <scheme val="minor"/>
    </font>
    <font>
      <b/>
      <sz val="12"/>
      <color rgb="FF58595B"/>
      <name val="Franklin Gothic Medium"/>
      <family val="2"/>
    </font>
    <font>
      <b/>
      <sz val="20"/>
      <color rgb="FF400F60"/>
      <name val="Calibri"/>
      <family val="2"/>
      <scheme val="minor"/>
    </font>
    <font>
      <b/>
      <sz val="10"/>
      <color rgb="FF0096D6"/>
      <name val="Calibri"/>
      <family val="2"/>
      <scheme val="minor"/>
    </font>
    <font>
      <sz val="9"/>
      <name val="Calibri"/>
      <family val="2"/>
      <scheme val="minor"/>
    </font>
    <font>
      <sz val="9"/>
      <color theme="1"/>
      <name val="Calibri"/>
      <family val="2"/>
      <scheme val="minor"/>
    </font>
    <font>
      <sz val="11"/>
      <color rgb="FF58595B"/>
      <name val="Calibri"/>
      <family val="2"/>
      <scheme val="minor"/>
    </font>
    <font>
      <sz val="10"/>
      <color theme="1"/>
      <name val="Arial"/>
      <family val="2"/>
    </font>
    <font>
      <sz val="11"/>
      <color theme="1"/>
      <name val="Calibri"/>
      <family val="2"/>
      <scheme val="minor"/>
    </font>
    <font>
      <sz val="10"/>
      <name val="Arial"/>
      <family val="2"/>
    </font>
    <font>
      <sz val="11"/>
      <color indexed="8"/>
      <name val="Calibri"/>
      <family val="2"/>
    </font>
    <font>
      <sz val="11"/>
      <color indexed="63"/>
      <name val="Calibri"/>
      <family val="2"/>
    </font>
    <font>
      <sz val="11"/>
      <color indexed="9"/>
      <name val="Calibri"/>
      <family val="2"/>
    </font>
    <font>
      <b/>
      <sz val="12"/>
      <name val="Helv"/>
    </font>
    <font>
      <sz val="12"/>
      <name val="Helv"/>
    </font>
    <font>
      <sz val="12"/>
      <name val="Arial"/>
      <family val="2"/>
    </font>
    <font>
      <sz val="10"/>
      <name val="Times New Roman"/>
      <family val="1"/>
    </font>
    <font>
      <b/>
      <sz val="11"/>
      <color indexed="63"/>
      <name val="Calibri"/>
      <family val="2"/>
    </font>
    <font>
      <sz val="8"/>
      <name val="Arial"/>
      <family val="2"/>
    </font>
    <font>
      <b/>
      <sz val="12"/>
      <name val="Arial"/>
      <family val="2"/>
    </font>
    <font>
      <sz val="10"/>
      <name val="Courier"/>
      <family val="3"/>
    </font>
    <font>
      <sz val="10"/>
      <color indexed="12"/>
      <name val="Geneva"/>
      <family val="2"/>
    </font>
    <font>
      <b/>
      <sz val="10"/>
      <name val="Arial"/>
      <family val="2"/>
    </font>
    <font>
      <sz val="7"/>
      <name val="Small Fonts"/>
      <family val="2"/>
    </font>
    <font>
      <sz val="8"/>
      <name val="Tms Rmn"/>
    </font>
    <font>
      <sz val="10"/>
      <color rgb="FF000000"/>
      <name val="Times New Roman"/>
      <family val="1"/>
    </font>
    <font>
      <b/>
      <sz val="18"/>
      <color indexed="62"/>
      <name val="Cambria"/>
      <family val="2"/>
    </font>
    <font>
      <sz val="10"/>
      <name val="Arial"/>
      <family val="2"/>
    </font>
    <font>
      <b/>
      <sz val="9"/>
      <name val="Calibri"/>
      <family val="2"/>
      <scheme val="minor"/>
    </font>
    <font>
      <b/>
      <u/>
      <sz val="9"/>
      <name val="Calibri"/>
      <family val="2"/>
      <scheme val="minor"/>
    </font>
    <font>
      <b/>
      <sz val="9"/>
      <color indexed="12"/>
      <name val="Calibri"/>
      <family val="2"/>
      <scheme val="minor"/>
    </font>
    <font>
      <sz val="9"/>
      <color indexed="12"/>
      <name val="Calibri"/>
      <family val="2"/>
      <scheme val="minor"/>
    </font>
    <font>
      <u val="singleAccounting"/>
      <sz val="9"/>
      <name val="Calibri"/>
      <family val="2"/>
      <scheme val="minor"/>
    </font>
    <font>
      <i/>
      <sz val="9"/>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0"/>
      <color rgb="FF000000"/>
      <name val="Arial"/>
      <family val="2"/>
    </font>
    <font>
      <sz val="11"/>
      <name val="Calibri"/>
      <family val="2"/>
    </font>
    <font>
      <sz val="11"/>
      <color rgb="FF000000"/>
      <name val="Calibri"/>
      <family val="2"/>
    </font>
    <font>
      <sz val="11"/>
      <color rgb="FFFF0000"/>
      <name val="Calibri"/>
      <family val="2"/>
      <scheme val="minor"/>
    </font>
    <font>
      <b/>
      <sz val="11"/>
      <color rgb="FF0096D6"/>
      <name val="Calibri"/>
      <family val="2"/>
      <scheme val="minor"/>
    </font>
    <font>
      <sz val="10"/>
      <color theme="1"/>
      <name val="Calibri"/>
      <family val="2"/>
      <scheme val="minor"/>
    </font>
    <font>
      <sz val="11"/>
      <color rgb="FF0000FF"/>
      <name val="Calibri"/>
      <family val="2"/>
    </font>
    <font>
      <sz val="11"/>
      <color rgb="FF0000FF"/>
      <name val="Calibri"/>
      <family val="2"/>
      <scheme val="minor"/>
    </font>
    <font>
      <i/>
      <sz val="11"/>
      <color rgb="FF0000FF"/>
      <name val="Calibri"/>
      <family val="2"/>
    </font>
    <font>
      <sz val="14"/>
      <color rgb="FF58595B"/>
      <name val="Calibri"/>
      <family val="2"/>
      <scheme val="minor"/>
    </font>
    <font>
      <sz val="14"/>
      <color theme="1"/>
      <name val="Calibri"/>
      <family val="2"/>
      <scheme val="minor"/>
    </font>
    <font>
      <b/>
      <sz val="14"/>
      <color rgb="FF58595B"/>
      <name val="Franklin Gothic Medium"/>
      <family val="2"/>
    </font>
    <font>
      <b/>
      <sz val="14"/>
      <color rgb="FF0096D6"/>
      <name val="Calibri"/>
      <family val="2"/>
      <scheme val="minor"/>
    </font>
    <font>
      <sz val="14"/>
      <color rgb="FFFF0000"/>
      <name val="Calibri"/>
      <family val="2"/>
      <scheme val="minor"/>
    </font>
    <font>
      <b/>
      <sz val="14"/>
      <color rgb="FF58595B"/>
      <name val="Calibri"/>
      <family val="2"/>
    </font>
    <font>
      <sz val="14"/>
      <color theme="1"/>
      <name val="Calibri"/>
      <family val="2"/>
    </font>
    <font>
      <b/>
      <sz val="11"/>
      <color theme="1"/>
      <name val="Calibri"/>
      <family val="2"/>
      <scheme val="minor"/>
    </font>
    <font>
      <sz val="8"/>
      <name val="Calibri"/>
      <family val="2"/>
      <scheme val="minor"/>
    </font>
    <font>
      <b/>
      <sz val="11"/>
      <name val="Calibri"/>
      <family val="2"/>
      <scheme val="minor"/>
    </font>
    <font>
      <u/>
      <sz val="10"/>
      <color indexed="12"/>
      <name val="Arial"/>
      <family val="2"/>
    </font>
    <font>
      <i/>
      <sz val="11"/>
      <color theme="1"/>
      <name val="Calibri"/>
      <family val="2"/>
      <scheme val="minor"/>
    </font>
    <font>
      <b/>
      <i/>
      <sz val="11"/>
      <color theme="1"/>
      <name val="Calibri"/>
      <family val="2"/>
      <scheme val="minor"/>
    </font>
    <font>
      <sz val="11"/>
      <name val="Calibri"/>
      <family val="2"/>
      <scheme val="minor"/>
    </font>
    <font>
      <u/>
      <sz val="11"/>
      <color indexed="12"/>
      <name val="Arial"/>
      <family val="2"/>
    </font>
    <font>
      <b/>
      <sz val="11"/>
      <color theme="1"/>
      <name val="Calibri"/>
      <family val="2"/>
    </font>
    <font>
      <b/>
      <sz val="11"/>
      <color rgb="FF000000"/>
      <name val="Calibri"/>
      <family val="2"/>
    </font>
    <font>
      <b/>
      <i/>
      <sz val="11"/>
      <color theme="1"/>
      <name val="Calibri"/>
      <family val="2"/>
    </font>
    <font>
      <sz val="12"/>
      <color rgb="FF58595B"/>
      <name val="Calibri"/>
      <family val="2"/>
      <scheme val="minor"/>
    </font>
    <font>
      <b/>
      <sz val="12"/>
      <color rgb="FF0096D6"/>
      <name val="Calibri"/>
      <family val="2"/>
      <scheme val="minor"/>
    </font>
    <font>
      <b/>
      <sz val="12"/>
      <color theme="1"/>
      <name val="Calibri"/>
      <family val="2"/>
    </font>
    <font>
      <b/>
      <sz val="12"/>
      <color rgb="FF0096D6"/>
      <name val="Calibri"/>
      <family val="2"/>
    </font>
    <font>
      <sz val="11"/>
      <color theme="1"/>
      <name val="Calibri"/>
      <family val="2"/>
    </font>
    <font>
      <b/>
      <sz val="11"/>
      <name val="Calibri"/>
      <family val="2"/>
    </font>
    <font>
      <sz val="12"/>
      <color rgb="FF58595B"/>
      <name val="Calibri"/>
      <family val="2"/>
    </font>
    <font>
      <sz val="11"/>
      <color rgb="FF400F60"/>
      <name val="Calibri"/>
      <family val="2"/>
    </font>
    <font>
      <sz val="12"/>
      <color theme="1"/>
      <name val="Calibri"/>
      <family val="2"/>
    </font>
    <font>
      <sz val="12"/>
      <color indexed="12"/>
      <name val="Calibri"/>
      <family val="2"/>
      <scheme val="minor"/>
    </font>
    <font>
      <b/>
      <i/>
      <sz val="11"/>
      <name val="Calibri"/>
      <family val="2"/>
      <scheme val="minor"/>
    </font>
    <font>
      <vertAlign val="superscript"/>
      <sz val="11"/>
      <color theme="1"/>
      <name val="Calibri"/>
      <family val="2"/>
      <scheme val="minor"/>
    </font>
    <font>
      <i/>
      <sz val="11"/>
      <name val="Calibri"/>
      <family val="2"/>
      <scheme val="minor"/>
    </font>
    <font>
      <b/>
      <i/>
      <sz val="11"/>
      <color rgb="FF400F60"/>
      <name val="Calibri"/>
      <family val="2"/>
      <scheme val="minor"/>
    </font>
    <font>
      <sz val="14"/>
      <color rgb="FF0096D6"/>
      <name val="Calibri"/>
      <family val="2"/>
      <scheme val="minor"/>
    </font>
    <font>
      <sz val="10"/>
      <color rgb="FFFF0000"/>
      <name val="Calibri"/>
      <family val="2"/>
      <scheme val="minor"/>
    </font>
    <font>
      <sz val="10"/>
      <color rgb="FF0000FF"/>
      <name val="Calibri"/>
      <family val="2"/>
      <scheme val="minor"/>
    </font>
    <font>
      <b/>
      <sz val="10"/>
      <color theme="1"/>
      <name val="Calibri"/>
      <family val="2"/>
      <scheme val="minor"/>
    </font>
    <font>
      <b/>
      <sz val="14"/>
      <name val="Calibri"/>
      <scheme val="minor"/>
    </font>
    <font>
      <sz val="14"/>
      <name val="Calibri"/>
      <scheme val="minor"/>
    </font>
    <font>
      <b/>
      <sz val="10"/>
      <name val="Calibri"/>
      <scheme val="minor"/>
    </font>
    <font>
      <sz val="10"/>
      <name val="Calibri"/>
      <scheme val="minor"/>
    </font>
    <font>
      <sz val="10"/>
      <color rgb="FF0000FF"/>
      <name val="Calibri"/>
      <scheme val="minor"/>
    </font>
    <font>
      <b/>
      <i/>
      <sz val="10"/>
      <name val="Calibri"/>
      <scheme val="minor"/>
    </font>
    <font>
      <b/>
      <sz val="14"/>
      <color rgb="FF0096D6"/>
      <name val="Calibri"/>
      <scheme val="minor"/>
    </font>
    <font>
      <b/>
      <sz val="12"/>
      <name val="Calibri"/>
      <scheme val="minor"/>
    </font>
  </fonts>
  <fills count="30">
    <fill>
      <patternFill patternType="none"/>
    </fill>
    <fill>
      <patternFill patternType="gray125"/>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1"/>
        <bgColor indexed="31"/>
      </patternFill>
    </fill>
    <fill>
      <patternFill patternType="solid">
        <fgColor indexed="44"/>
        <bgColor indexed="44"/>
      </patternFill>
    </fill>
    <fill>
      <patternFill patternType="solid">
        <fgColor indexed="8"/>
        <bgColor indexed="8"/>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patternFill>
    </fill>
    <fill>
      <patternFill patternType="solid">
        <fgColor indexed="22"/>
        <bgColor indexed="64"/>
      </patternFill>
    </fill>
    <fill>
      <patternFill patternType="solid">
        <fgColor indexed="26"/>
      </patternFill>
    </fill>
    <fill>
      <patternFill patternType="solid">
        <fgColor indexed="26"/>
        <bgColor indexed="64"/>
      </patternFill>
    </fill>
    <fill>
      <patternFill patternType="solid">
        <fgColor rgb="FFE5F5FF"/>
        <bgColor indexed="64"/>
      </patternFill>
    </fill>
    <fill>
      <patternFill patternType="solid">
        <fgColor theme="9" tint="0.79998168889431442"/>
        <bgColor indexed="64"/>
      </patternFill>
    </fill>
    <fill>
      <patternFill patternType="solid">
        <fgColor theme="4" tint="0.79998168889431442"/>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right style="thin">
        <color indexed="64"/>
      </right>
      <top style="thin">
        <color indexed="64"/>
      </top>
      <bottom/>
      <diagonal/>
    </border>
    <border>
      <left/>
      <right style="thin">
        <color rgb="FF000000"/>
      </right>
      <top/>
      <bottom style="thin">
        <color indexed="64"/>
      </bottom>
      <diagonal/>
    </border>
    <border>
      <left/>
      <right style="thin">
        <color rgb="FF000000"/>
      </right>
      <top/>
      <bottom/>
      <diagonal/>
    </border>
    <border>
      <left style="thin">
        <color indexed="64"/>
      </left>
      <right style="thin">
        <color indexed="64"/>
      </right>
      <top style="thin">
        <color indexed="64"/>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medium">
        <color rgb="FF000000"/>
      </right>
      <top style="medium">
        <color rgb="FF000000"/>
      </top>
      <bottom style="medium">
        <color rgb="FF000000"/>
      </bottom>
      <diagonal/>
    </border>
  </borders>
  <cellStyleXfs count="852">
    <xf numFmtId="0" fontId="0" fillId="0" borderId="0"/>
    <xf numFmtId="0" fontId="8" fillId="0" borderId="0"/>
    <xf numFmtId="9" fontId="8" fillId="0" borderId="0" applyFont="0" applyFill="0" applyBorder="0" applyAlignment="0" applyProtection="0"/>
    <xf numFmtId="44" fontId="9"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3" fillId="15"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3" fillId="15" borderId="0" applyNumberFormat="0" applyBorder="0" applyAlignment="0" applyProtection="0"/>
    <xf numFmtId="0" fontId="12" fillId="18"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19" borderId="0" applyNumberFormat="0" applyBorder="0" applyAlignment="0" applyProtection="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39" fontId="10" fillId="0" borderId="0" applyFont="0" applyFill="0" applyBorder="0" applyAlignment="0" applyProtection="0"/>
    <xf numFmtId="39" fontId="10" fillId="0" borderId="0" applyFont="0" applyFill="0" applyBorder="0" applyAlignment="0" applyProtection="0"/>
    <xf numFmtId="39" fontId="10" fillId="0" borderId="0" applyFont="0" applyFill="0" applyBorder="0" applyAlignment="0" applyProtection="0"/>
    <xf numFmtId="39" fontId="10" fillId="0" borderId="0" applyFont="0" applyFill="0" applyBorder="0" applyAlignment="0" applyProtection="0"/>
    <xf numFmtId="39" fontId="10" fillId="0" borderId="0" applyFont="0" applyFill="0" applyBorder="0" applyAlignment="0" applyProtection="0"/>
    <xf numFmtId="166" fontId="15" fillId="0" borderId="0"/>
    <xf numFmtId="166" fontId="15" fillId="0" borderId="0"/>
    <xf numFmtId="166" fontId="15" fillId="0" borderId="0"/>
    <xf numFmtId="166" fontId="15"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 fontId="16" fillId="0" borderId="0" applyFont="0" applyFill="0" applyBorder="0" applyAlignment="0" applyProtection="0"/>
    <xf numFmtId="166" fontId="15" fillId="0" borderId="0"/>
    <xf numFmtId="166" fontId="15" fillId="0" borderId="0"/>
    <xf numFmtId="166" fontId="15" fillId="0" borderId="0"/>
    <xf numFmtId="166" fontId="15" fillId="0" borderId="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5" fontId="16" fillId="0" borderId="0" applyFont="0" applyFill="0" applyBorder="0" applyAlignment="0" applyProtection="0"/>
    <xf numFmtId="0" fontId="16" fillId="0" borderId="0" applyFont="0" applyFill="0" applyBorder="0" applyAlignment="0" applyProtection="0"/>
    <xf numFmtId="16" fontId="10" fillId="0" borderId="0" applyFont="0" applyFill="0" applyBorder="0" applyProtection="0">
      <alignment horizontal="left"/>
    </xf>
    <xf numFmtId="16" fontId="10" fillId="0" borderId="0" applyFont="0" applyFill="0" applyBorder="0" applyProtection="0">
      <alignment horizontal="left"/>
    </xf>
    <xf numFmtId="16" fontId="10" fillId="0" borderId="0" applyFont="0" applyFill="0" applyBorder="0" applyProtection="0">
      <alignment horizontal="left"/>
    </xf>
    <xf numFmtId="16" fontId="10" fillId="0" borderId="0" applyFont="0" applyFill="0" applyBorder="0" applyProtection="0">
      <alignment horizontal="left"/>
    </xf>
    <xf numFmtId="16" fontId="10" fillId="0" borderId="0" applyFont="0" applyFill="0" applyBorder="0" applyProtection="0">
      <alignment horizontal="left"/>
    </xf>
    <xf numFmtId="167" fontId="10" fillId="0" borderId="1"/>
    <xf numFmtId="167" fontId="10" fillId="0" borderId="1"/>
    <xf numFmtId="167" fontId="10" fillId="0" borderId="1"/>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2" fontId="16" fillId="0" borderId="0" applyFont="0" applyFill="0" applyBorder="0" applyAlignment="0" applyProtection="0"/>
    <xf numFmtId="167" fontId="16" fillId="0" borderId="0" applyBorder="0"/>
    <xf numFmtId="38" fontId="19" fillId="23" borderId="0" applyNumberFormat="0" applyBorder="0" applyAlignment="0" applyProtection="0"/>
    <xf numFmtId="38" fontId="19" fillId="24" borderId="0" applyNumberFormat="0" applyBorder="0" applyAlignment="0" applyProtection="0"/>
    <xf numFmtId="38" fontId="19" fillId="24" borderId="0" applyNumberFormat="0" applyBorder="0" applyAlignment="0" applyProtection="0"/>
    <xf numFmtId="0" fontId="20" fillId="0" borderId="10" applyNumberFormat="0" applyAlignment="0" applyProtection="0">
      <alignment horizontal="left" vertical="center"/>
    </xf>
    <xf numFmtId="0" fontId="20" fillId="0" borderId="2">
      <alignment horizontal="left" vertical="center"/>
    </xf>
    <xf numFmtId="0" fontId="21" fillId="0" borderId="11">
      <alignment vertical="center"/>
    </xf>
    <xf numFmtId="0" fontId="21" fillId="0" borderId="11">
      <alignment vertical="center"/>
    </xf>
    <xf numFmtId="0" fontId="21" fillId="0" borderId="11">
      <alignment vertical="center"/>
    </xf>
    <xf numFmtId="10" fontId="19" fillId="25" borderId="9" applyNumberFormat="0" applyBorder="0" applyAlignment="0" applyProtection="0"/>
    <xf numFmtId="10" fontId="19" fillId="26" borderId="9" applyNumberFormat="0" applyBorder="0" applyAlignment="0" applyProtection="0"/>
    <xf numFmtId="10" fontId="19" fillId="26" borderId="9" applyNumberFormat="0" applyBorder="0" applyAlignment="0" applyProtection="0"/>
    <xf numFmtId="38" fontId="22" fillId="0" borderId="0" applyFont="0" applyAlignment="0" applyProtection="0">
      <alignment horizontal="right"/>
      <protection locked="0"/>
    </xf>
    <xf numFmtId="17" fontId="10" fillId="0" borderId="0" applyFont="0" applyFill="0" applyBorder="0" applyProtection="0">
      <alignment horizontal="left"/>
    </xf>
    <xf numFmtId="17" fontId="10" fillId="0" borderId="0" applyFont="0" applyFill="0" applyBorder="0" applyProtection="0">
      <alignment horizontal="left"/>
    </xf>
    <xf numFmtId="17" fontId="10" fillId="0" borderId="0" applyFont="0" applyFill="0" applyBorder="0" applyProtection="0">
      <alignment horizontal="left"/>
    </xf>
    <xf numFmtId="17" fontId="10" fillId="0" borderId="0" applyFont="0" applyFill="0" applyBorder="0" applyProtection="0">
      <alignment horizontal="left"/>
    </xf>
    <xf numFmtId="17" fontId="10" fillId="0" borderId="0" applyFont="0" applyFill="0" applyBorder="0" applyProtection="0">
      <alignment horizontal="left"/>
    </xf>
    <xf numFmtId="38" fontId="23" fillId="0" borderId="0"/>
    <xf numFmtId="37" fontId="24" fillId="0" borderId="0"/>
    <xf numFmtId="37" fontId="24" fillId="0" borderId="0"/>
    <xf numFmtId="37" fontId="24" fillId="0" borderId="0"/>
    <xf numFmtId="168" fontId="10" fillId="0" borderId="0"/>
    <xf numFmtId="0" fontId="25" fillId="0" borderId="0"/>
    <xf numFmtId="0" fontId="25" fillId="0" borderId="0"/>
    <xf numFmtId="168" fontId="10" fillId="0" borderId="0"/>
    <xf numFmtId="168" fontId="1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39"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69" fontId="21" fillId="15" borderId="13"/>
    <xf numFmtId="169" fontId="21" fillId="15" borderId="13"/>
    <xf numFmtId="169" fontId="21" fillId="15" borderId="13"/>
    <xf numFmtId="0" fontId="27" fillId="0" borderId="0" applyNumberForma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9" fontId="9" fillId="0" borderId="0" applyFont="0" applyFill="0" applyBorder="0" applyAlignment="0" applyProtection="0"/>
    <xf numFmtId="0" fontId="38" fillId="0" borderId="0"/>
    <xf numFmtId="0" fontId="36" fillId="0" borderId="0"/>
    <xf numFmtId="172" fontId="36" fillId="0" borderId="0" applyFont="0" applyFill="0" applyBorder="0" applyAlignment="0" applyProtection="0"/>
    <xf numFmtId="9" fontId="36" fillId="0" borderId="0" applyFont="0" applyFill="0" applyBorder="0" applyAlignment="0" applyProtection="0"/>
    <xf numFmtId="174" fontId="36" fillId="0" borderId="0" applyFont="0" applyFill="0" applyBorder="0" applyAlignment="0" applyProtection="0"/>
    <xf numFmtId="0" fontId="57" fillId="0" borderId="0" applyNumberFormat="0" applyFill="0" applyBorder="0" applyAlignment="0" applyProtection="0">
      <alignment vertical="top"/>
      <protection locked="0"/>
    </xf>
  </cellStyleXfs>
  <cellXfs count="498">
    <xf numFmtId="0" fontId="0" fillId="0" borderId="0" xfId="0"/>
    <xf numFmtId="0" fontId="2" fillId="0" borderId="0" xfId="0" applyFont="1" applyAlignment="1">
      <alignment horizontal="right"/>
    </xf>
    <xf numFmtId="0" fontId="3" fillId="0" borderId="0" xfId="0" applyFont="1"/>
    <xf numFmtId="0" fontId="6" fillId="0" borderId="0" xfId="0" applyFont="1"/>
    <xf numFmtId="0" fontId="6" fillId="0" borderId="0" xfId="0" applyFont="1" applyAlignment="1">
      <alignment horizontal="left"/>
    </xf>
    <xf numFmtId="0" fontId="29" fillId="0" borderId="0" xfId="0" applyFont="1"/>
    <xf numFmtId="0" fontId="5" fillId="0" borderId="0" xfId="0" applyFont="1"/>
    <xf numFmtId="0" fontId="30" fillId="0" borderId="0" xfId="0" applyFont="1" applyAlignment="1">
      <alignment horizontal="center"/>
    </xf>
    <xf numFmtId="165" fontId="32" fillId="0" borderId="0" xfId="0" applyNumberFormat="1" applyFont="1"/>
    <xf numFmtId="44" fontId="32" fillId="0" borderId="0" xfId="843" applyFont="1"/>
    <xf numFmtId="0" fontId="5" fillId="0" borderId="0" xfId="0" applyFont="1" applyAlignment="1">
      <alignment horizontal="center"/>
    </xf>
    <xf numFmtId="165" fontId="5" fillId="0" borderId="0" xfId="0" applyNumberFormat="1" applyFont="1"/>
    <xf numFmtId="9" fontId="5" fillId="0" borderId="0" xfId="844" applyFont="1"/>
    <xf numFmtId="165" fontId="33" fillId="0" borderId="0" xfId="0" applyNumberFormat="1" applyFont="1"/>
    <xf numFmtId="0" fontId="32" fillId="0" borderId="0" xfId="0" applyFont="1"/>
    <xf numFmtId="165" fontId="5" fillId="0" borderId="0" xfId="843" applyNumberFormat="1" applyFont="1"/>
    <xf numFmtId="0" fontId="31" fillId="0" borderId="0" xfId="0" applyFont="1" applyAlignment="1">
      <alignment horizontal="right"/>
    </xf>
    <xf numFmtId="165" fontId="32" fillId="0" borderId="0" xfId="843" applyNumberFormat="1" applyFont="1"/>
    <xf numFmtId="0" fontId="31" fillId="0" borderId="0" xfId="0" applyFont="1"/>
    <xf numFmtId="165" fontId="6" fillId="0" borderId="0" xfId="0" applyNumberFormat="1" applyFont="1"/>
    <xf numFmtId="44" fontId="0" fillId="0" borderId="0" xfId="0" applyNumberFormat="1"/>
    <xf numFmtId="0" fontId="36" fillId="0" borderId="0" xfId="0" applyFont="1"/>
    <xf numFmtId="0" fontId="35" fillId="0" borderId="0" xfId="0" applyFont="1" applyAlignment="1">
      <alignment horizontal="center" wrapText="1"/>
    </xf>
    <xf numFmtId="0" fontId="0" fillId="0" borderId="0" xfId="0" applyAlignment="1">
      <alignment horizontal="center"/>
    </xf>
    <xf numFmtId="0" fontId="42" fillId="0" borderId="0" xfId="0" applyFont="1"/>
    <xf numFmtId="0" fontId="34" fillId="0" borderId="0" xfId="0" applyFont="1" applyAlignment="1">
      <alignment horizontal="left"/>
    </xf>
    <xf numFmtId="0" fontId="43" fillId="0" borderId="0" xfId="847" applyFont="1"/>
    <xf numFmtId="0" fontId="41" fillId="0" borderId="0" xfId="0" applyFont="1" applyAlignment="1">
      <alignment wrapText="1"/>
    </xf>
    <xf numFmtId="0" fontId="44" fillId="0" borderId="0" xfId="0" applyFont="1" applyAlignment="1">
      <alignment horizontal="left" vertical="center"/>
    </xf>
    <xf numFmtId="0" fontId="46" fillId="0" borderId="0" xfId="0" applyFont="1" applyAlignment="1">
      <alignment horizontal="left" vertical="center"/>
    </xf>
    <xf numFmtId="0" fontId="45" fillId="0" borderId="0" xfId="0" applyFont="1" applyAlignment="1">
      <alignment horizontal="left" vertical="center"/>
    </xf>
    <xf numFmtId="0" fontId="47" fillId="0" borderId="0" xfId="0" applyFont="1"/>
    <xf numFmtId="0" fontId="48" fillId="0" borderId="0" xfId="0" applyFont="1"/>
    <xf numFmtId="0" fontId="49" fillId="0" borderId="0" xfId="0" applyFont="1" applyAlignment="1">
      <alignment horizontal="right"/>
    </xf>
    <xf numFmtId="0" fontId="48" fillId="0" borderId="0" xfId="0" applyFont="1" applyAlignment="1">
      <alignment horizontal="left"/>
    </xf>
    <xf numFmtId="0" fontId="48" fillId="0" borderId="0" xfId="0" applyFont="1" applyAlignment="1">
      <alignment wrapText="1"/>
    </xf>
    <xf numFmtId="0" fontId="37" fillId="0" borderId="0" xfId="0" applyFont="1"/>
    <xf numFmtId="0" fontId="48" fillId="0" borderId="0" xfId="0" applyFont="1" applyAlignment="1">
      <alignment horizontal="left" wrapText="1"/>
    </xf>
    <xf numFmtId="0" fontId="48" fillId="0" borderId="0" xfId="847" applyFont="1"/>
    <xf numFmtId="0" fontId="37" fillId="0" borderId="0" xfId="847" applyFont="1"/>
    <xf numFmtId="0" fontId="50" fillId="0" borderId="0" xfId="0" applyFont="1" applyAlignment="1">
      <alignment horizontal="left"/>
    </xf>
    <xf numFmtId="0" fontId="0" fillId="0" borderId="0" xfId="0" applyAlignment="1">
      <alignment horizontal="left" vertical="center" wrapText="1"/>
    </xf>
    <xf numFmtId="0" fontId="0" fillId="0" borderId="0" xfId="0" applyAlignment="1">
      <alignment horizontal="left" wrapText="1"/>
    </xf>
    <xf numFmtId="44" fontId="48" fillId="0" borderId="0" xfId="0" applyNumberFormat="1" applyFont="1" applyAlignment="1">
      <alignment horizontal="left" wrapText="1"/>
    </xf>
    <xf numFmtId="0" fontId="53" fillId="0" borderId="0" xfId="0" applyFont="1"/>
    <xf numFmtId="0" fontId="52" fillId="0" borderId="0" xfId="0" applyFont="1" applyAlignment="1">
      <alignment horizontal="right"/>
    </xf>
    <xf numFmtId="0" fontId="53" fillId="0" borderId="0" xfId="1" applyFont="1" applyAlignment="1">
      <alignment horizontal="right"/>
    </xf>
    <xf numFmtId="164" fontId="53" fillId="0" borderId="0" xfId="2" applyNumberFormat="1" applyFont="1" applyAlignment="1">
      <alignment horizontal="right"/>
    </xf>
    <xf numFmtId="0" fontId="37" fillId="0" borderId="0" xfId="0" applyFont="1" applyAlignment="1">
      <alignment horizontal="right"/>
    </xf>
    <xf numFmtId="0" fontId="51" fillId="0" borderId="0" xfId="0" applyFont="1" applyAlignment="1">
      <alignment wrapText="1"/>
    </xf>
    <xf numFmtId="0" fontId="54" fillId="0" borderId="9" xfId="0" applyFont="1" applyBorder="1" applyAlignment="1">
      <alignment wrapText="1"/>
    </xf>
    <xf numFmtId="0" fontId="59" fillId="28" borderId="9" xfId="0" applyFont="1" applyFill="1" applyBorder="1" applyAlignment="1">
      <alignment horizontal="left" wrapText="1"/>
    </xf>
    <xf numFmtId="0" fontId="0" fillId="0" borderId="9" xfId="0" applyBorder="1" applyAlignment="1" applyProtection="1">
      <alignment wrapText="1"/>
      <protection locked="0"/>
    </xf>
    <xf numFmtId="0" fontId="63" fillId="0" borderId="9" xfId="0" applyFont="1" applyBorder="1" applyAlignment="1">
      <alignment vertical="center" wrapText="1"/>
    </xf>
    <xf numFmtId="0" fontId="0" fillId="0" borderId="9" xfId="0" applyBorder="1"/>
    <xf numFmtId="0" fontId="64" fillId="28" borderId="9" xfId="0" applyFont="1" applyFill="1" applyBorder="1" applyAlignment="1">
      <alignment vertical="center" wrapText="1"/>
    </xf>
    <xf numFmtId="0" fontId="64" fillId="28" borderId="9" xfId="0" applyFont="1" applyFill="1" applyBorder="1" applyAlignment="1">
      <alignment horizontal="center" vertical="center" wrapText="1"/>
    </xf>
    <xf numFmtId="0" fontId="0" fillId="0" borderId="9" xfId="0" applyBorder="1" applyAlignment="1">
      <alignment wrapText="1"/>
    </xf>
    <xf numFmtId="171" fontId="0" fillId="0" borderId="9" xfId="0" applyNumberFormat="1" applyBorder="1" applyAlignment="1" applyProtection="1">
      <alignment wrapText="1"/>
      <protection locked="0"/>
    </xf>
    <xf numFmtId="0" fontId="58" fillId="0" borderId="9" xfId="0" applyFont="1" applyBorder="1" applyAlignment="1">
      <alignment wrapText="1"/>
    </xf>
    <xf numFmtId="0" fontId="7" fillId="0" borderId="0" xfId="0" applyFont="1" applyAlignment="1">
      <alignment horizontal="left"/>
    </xf>
    <xf numFmtId="0" fontId="66" fillId="0" borderId="9" xfId="0" applyFont="1" applyBorder="1" applyAlignment="1">
      <alignment horizontal="left" wrapText="1"/>
    </xf>
    <xf numFmtId="0" fontId="66" fillId="0" borderId="9" xfId="0" applyFont="1" applyBorder="1"/>
    <xf numFmtId="0" fontId="66" fillId="0" borderId="0" xfId="0" applyFont="1" applyAlignment="1">
      <alignment horizontal="left" wrapText="1"/>
    </xf>
    <xf numFmtId="0" fontId="65" fillId="0" borderId="0" xfId="0" applyFont="1"/>
    <xf numFmtId="164" fontId="67" fillId="0" borderId="0" xfId="2" applyNumberFormat="1" applyFont="1" applyAlignment="1">
      <alignment horizontal="right"/>
    </xf>
    <xf numFmtId="164" fontId="53" fillId="0" borderId="0" xfId="2" applyNumberFormat="1" applyFont="1" applyBorder="1" applyAlignment="1">
      <alignment horizontal="right"/>
    </xf>
    <xf numFmtId="44" fontId="32" fillId="0" borderId="0" xfId="843" applyFont="1" applyBorder="1"/>
    <xf numFmtId="165" fontId="32" fillId="0" borderId="0" xfId="843" applyNumberFormat="1" applyFont="1" applyBorder="1"/>
    <xf numFmtId="0" fontId="66" fillId="0" borderId="9" xfId="0" applyFont="1" applyBorder="1" applyAlignment="1">
      <alignment horizontal="center" wrapText="1"/>
    </xf>
    <xf numFmtId="37" fontId="39" fillId="0" borderId="9" xfId="1" applyNumberFormat="1" applyFont="1" applyBorder="1" applyAlignment="1">
      <alignment horizontal="right"/>
    </xf>
    <xf numFmtId="9" fontId="39" fillId="0" borderId="9" xfId="1" applyNumberFormat="1" applyFont="1" applyBorder="1" applyAlignment="1">
      <alignment horizontal="center"/>
    </xf>
    <xf numFmtId="0" fontId="39" fillId="0" borderId="9" xfId="1" applyFont="1" applyBorder="1"/>
    <xf numFmtId="165" fontId="39" fillId="0" borderId="9" xfId="1" applyNumberFormat="1" applyFont="1" applyBorder="1"/>
    <xf numFmtId="165" fontId="39" fillId="0" borderId="9" xfId="1" applyNumberFormat="1" applyFont="1" applyBorder="1" applyAlignment="1">
      <alignment horizontal="right"/>
    </xf>
    <xf numFmtId="0" fontId="70" fillId="28" borderId="9" xfId="1" applyFont="1" applyFill="1" applyBorder="1" applyAlignment="1">
      <alignment horizontal="center"/>
    </xf>
    <xf numFmtId="37" fontId="39" fillId="28" borderId="9" xfId="1" applyNumberFormat="1" applyFont="1" applyFill="1" applyBorder="1" applyAlignment="1">
      <alignment horizontal="right"/>
    </xf>
    <xf numFmtId="165" fontId="39" fillId="28" borderId="9" xfId="1" applyNumberFormat="1" applyFont="1" applyFill="1" applyBorder="1" applyAlignment="1">
      <alignment horizontal="right"/>
    </xf>
    <xf numFmtId="0" fontId="69" fillId="0" borderId="9" xfId="1" applyFont="1" applyBorder="1" applyAlignment="1">
      <alignment horizontal="center"/>
    </xf>
    <xf numFmtId="164" fontId="69" fillId="0" borderId="9" xfId="2" applyNumberFormat="1" applyFont="1" applyBorder="1" applyAlignment="1">
      <alignment horizontal="center"/>
    </xf>
    <xf numFmtId="9" fontId="39" fillId="28" borderId="9" xfId="1" applyNumberFormat="1" applyFont="1" applyFill="1" applyBorder="1" applyAlignment="1">
      <alignment horizontal="center"/>
    </xf>
    <xf numFmtId="165" fontId="39" fillId="28" borderId="9" xfId="1" applyNumberFormat="1" applyFont="1" applyFill="1" applyBorder="1" applyAlignment="1">
      <alignment horizontal="center"/>
    </xf>
    <xf numFmtId="3" fontId="39" fillId="0" borderId="9" xfId="840" applyNumberFormat="1" applyFont="1" applyBorder="1" applyAlignment="1">
      <alignment horizontal="right"/>
    </xf>
    <xf numFmtId="3" fontId="39" fillId="28" borderId="9" xfId="840" applyNumberFormat="1" applyFont="1" applyFill="1" applyBorder="1" applyAlignment="1">
      <alignment horizontal="right"/>
    </xf>
    <xf numFmtId="3" fontId="39" fillId="28" borderId="9" xfId="840" applyNumberFormat="1" applyFont="1" applyFill="1" applyBorder="1" applyAlignment="1">
      <alignment horizontal="center"/>
    </xf>
    <xf numFmtId="0" fontId="69" fillId="0" borderId="0" xfId="0" applyFont="1"/>
    <xf numFmtId="0" fontId="72" fillId="0" borderId="9" xfId="0" applyFont="1" applyBorder="1"/>
    <xf numFmtId="165" fontId="72" fillId="0" borderId="9" xfId="0" applyNumberFormat="1" applyFont="1" applyBorder="1"/>
    <xf numFmtId="1" fontId="69" fillId="0" borderId="9" xfId="1" applyNumberFormat="1" applyFont="1" applyBorder="1" applyAlignment="1">
      <alignment horizontal="center"/>
    </xf>
    <xf numFmtId="1" fontId="69" fillId="0" borderId="5" xfId="2" applyNumberFormat="1" applyFont="1" applyBorder="1" applyAlignment="1">
      <alignment horizontal="center"/>
    </xf>
    <xf numFmtId="0" fontId="69" fillId="0" borderId="6" xfId="1" applyFont="1" applyBorder="1" applyAlignment="1">
      <alignment horizontal="center"/>
    </xf>
    <xf numFmtId="0" fontId="64" fillId="28" borderId="9" xfId="1" applyFont="1" applyFill="1" applyBorder="1" applyAlignment="1">
      <alignment horizontal="center" wrapText="1"/>
    </xf>
    <xf numFmtId="0" fontId="9" fillId="0" borderId="0" xfId="0" applyFont="1"/>
    <xf numFmtId="0" fontId="9" fillId="0" borderId="0" xfId="0" applyFont="1" applyAlignment="1">
      <alignment horizontal="left" indent="1"/>
    </xf>
    <xf numFmtId="6" fontId="9" fillId="0" borderId="0" xfId="0" applyNumberFormat="1" applyFont="1"/>
    <xf numFmtId="14" fontId="9" fillId="0" borderId="0" xfId="0" applyNumberFormat="1" applyFont="1" applyAlignment="1">
      <alignment horizontal="right" indent="1"/>
    </xf>
    <xf numFmtId="170" fontId="69" fillId="0" borderId="0" xfId="0" applyNumberFormat="1" applyFont="1"/>
    <xf numFmtId="0" fontId="64" fillId="28" borderId="9" xfId="1" applyFont="1" applyFill="1" applyBorder="1"/>
    <xf numFmtId="0" fontId="64" fillId="28" borderId="9" xfId="1" applyFont="1" applyFill="1" applyBorder="1" applyAlignment="1">
      <alignment horizontal="center"/>
    </xf>
    <xf numFmtId="0" fontId="69" fillId="0" borderId="0" xfId="1" applyFont="1" applyAlignment="1">
      <alignment horizontal="left"/>
    </xf>
    <xf numFmtId="164" fontId="69" fillId="0" borderId="0" xfId="2" applyNumberFormat="1" applyFont="1" applyBorder="1" applyAlignment="1">
      <alignment horizontal="center"/>
    </xf>
    <xf numFmtId="1" fontId="69" fillId="0" borderId="0" xfId="2" applyNumberFormat="1" applyFont="1" applyBorder="1" applyAlignment="1">
      <alignment horizontal="center"/>
    </xf>
    <xf numFmtId="0" fontId="69" fillId="0" borderId="0" xfId="1" applyFont="1" applyAlignment="1">
      <alignment horizontal="center"/>
    </xf>
    <xf numFmtId="0" fontId="73" fillId="0" borderId="0" xfId="0" applyFont="1"/>
    <xf numFmtId="44" fontId="74" fillId="0" borderId="0" xfId="843" applyFont="1"/>
    <xf numFmtId="44" fontId="74" fillId="0" borderId="0" xfId="843" applyFont="1" applyBorder="1"/>
    <xf numFmtId="0" fontId="64" fillId="28" borderId="9" xfId="0" applyFont="1" applyFill="1" applyBorder="1" applyAlignment="1">
      <alignment wrapText="1"/>
    </xf>
    <xf numFmtId="0" fontId="64" fillId="28" borderId="9" xfId="0" applyFont="1" applyFill="1" applyBorder="1" applyAlignment="1">
      <alignment horizontal="center" wrapText="1"/>
    </xf>
    <xf numFmtId="0" fontId="59" fillId="28" borderId="9" xfId="0" applyFont="1" applyFill="1" applyBorder="1" applyAlignment="1">
      <alignment horizontal="center" wrapText="1"/>
    </xf>
    <xf numFmtId="49" fontId="59" fillId="28" borderId="9" xfId="840" applyNumberFormat="1" applyFont="1" applyFill="1" applyBorder="1" applyAlignment="1">
      <alignment horizontal="center" wrapText="1"/>
    </xf>
    <xf numFmtId="0" fontId="60" fillId="0" borderId="0" xfId="0" applyFont="1"/>
    <xf numFmtId="165" fontId="60" fillId="0" borderId="0" xfId="0" applyNumberFormat="1" applyFont="1"/>
    <xf numFmtId="0" fontId="66" fillId="0" borderId="0" xfId="0" applyFont="1" applyAlignment="1">
      <alignment horizontal="left"/>
    </xf>
    <xf numFmtId="0" fontId="56" fillId="28" borderId="9" xfId="0" applyFont="1" applyFill="1" applyBorder="1"/>
    <xf numFmtId="0" fontId="60" fillId="0" borderId="9" xfId="0" applyFont="1" applyBorder="1"/>
    <xf numFmtId="165" fontId="60" fillId="0" borderId="9" xfId="111" applyNumberFormat="1" applyFont="1" applyFill="1" applyBorder="1" applyAlignment="1"/>
    <xf numFmtId="165" fontId="60" fillId="0" borderId="9" xfId="111" applyNumberFormat="1" applyFont="1" applyBorder="1" applyAlignment="1"/>
    <xf numFmtId="165" fontId="60" fillId="0" borderId="9" xfId="0" applyNumberFormat="1" applyFont="1" applyBorder="1"/>
    <xf numFmtId="165" fontId="56" fillId="0" borderId="9" xfId="0" applyNumberFormat="1" applyFont="1" applyBorder="1" applyAlignment="1">
      <alignment horizontal="center"/>
    </xf>
    <xf numFmtId="165" fontId="56" fillId="0" borderId="9" xfId="0" applyNumberFormat="1" applyFont="1" applyBorder="1"/>
    <xf numFmtId="0" fontId="75" fillId="28" borderId="9" xfId="0" applyFont="1" applyFill="1" applyBorder="1"/>
    <xf numFmtId="0" fontId="75" fillId="28" borderId="9" xfId="0" applyFont="1" applyFill="1" applyBorder="1" applyAlignment="1">
      <alignment horizontal="center"/>
    </xf>
    <xf numFmtId="0" fontId="65" fillId="0" borderId="0" xfId="0" applyFont="1" applyAlignment="1">
      <alignment wrapText="1"/>
    </xf>
    <xf numFmtId="0" fontId="49" fillId="0" borderId="0" xfId="0" applyFont="1" applyAlignment="1">
      <alignment horizontal="right" wrapText="1"/>
    </xf>
    <xf numFmtId="0" fontId="0" fillId="0" borderId="0" xfId="0" applyAlignment="1">
      <alignment wrapText="1"/>
    </xf>
    <xf numFmtId="165" fontId="0" fillId="0" borderId="0" xfId="0" applyNumberFormat="1" applyAlignment="1">
      <alignment wrapText="1"/>
    </xf>
    <xf numFmtId="0" fontId="47" fillId="0" borderId="0" xfId="0" applyFont="1" applyAlignment="1">
      <alignment horizontal="center" wrapText="1"/>
    </xf>
    <xf numFmtId="0" fontId="0" fillId="0" borderId="0" xfId="0" applyAlignment="1">
      <alignment horizontal="center" wrapText="1"/>
    </xf>
    <xf numFmtId="0" fontId="54" fillId="0" borderId="0" xfId="0" applyFont="1" applyAlignment="1">
      <alignment horizontal="center" wrapText="1"/>
    </xf>
    <xf numFmtId="0" fontId="0" fillId="0" borderId="9" xfId="0" applyBorder="1" applyAlignment="1">
      <alignment horizontal="left" wrapText="1"/>
    </xf>
    <xf numFmtId="0" fontId="56" fillId="0" borderId="9" xfId="0" applyFont="1" applyBorder="1" applyAlignment="1">
      <alignment horizontal="center"/>
    </xf>
    <xf numFmtId="0" fontId="0" fillId="0" borderId="9" xfId="0" applyBorder="1" applyAlignment="1">
      <alignment horizontal="center"/>
    </xf>
    <xf numFmtId="0" fontId="60" fillId="0" borderId="9" xfId="0" quotePrefix="1" applyFont="1" applyBorder="1"/>
    <xf numFmtId="0" fontId="60" fillId="0" borderId="9" xfId="0" applyFont="1" applyBorder="1" applyAlignment="1">
      <alignment horizontal="left"/>
    </xf>
    <xf numFmtId="0" fontId="60" fillId="0" borderId="9" xfId="0" applyFont="1" applyBorder="1" applyAlignment="1">
      <alignment horizontal="center"/>
    </xf>
    <xf numFmtId="41" fontId="60" fillId="0" borderId="9" xfId="111" applyNumberFormat="1" applyFont="1" applyFill="1" applyBorder="1" applyAlignment="1"/>
    <xf numFmtId="165" fontId="75" fillId="28" borderId="9" xfId="0" applyNumberFormat="1" applyFont="1" applyFill="1" applyBorder="1"/>
    <xf numFmtId="42" fontId="60" fillId="0" borderId="9" xfId="111" applyNumberFormat="1" applyFont="1" applyFill="1" applyBorder="1" applyAlignment="1"/>
    <xf numFmtId="42" fontId="60" fillId="0" borderId="9" xfId="0" applyNumberFormat="1" applyFont="1" applyBorder="1"/>
    <xf numFmtId="165" fontId="56" fillId="29" borderId="9" xfId="0" applyNumberFormat="1" applyFont="1" applyFill="1" applyBorder="1"/>
    <xf numFmtId="42" fontId="56" fillId="29" borderId="9" xfId="0" applyNumberFormat="1" applyFont="1" applyFill="1" applyBorder="1"/>
    <xf numFmtId="0" fontId="56" fillId="29" borderId="9" xfId="0" applyFont="1" applyFill="1" applyBorder="1" applyAlignment="1">
      <alignment wrapText="1"/>
    </xf>
    <xf numFmtId="42" fontId="60" fillId="29" borderId="9" xfId="0" applyNumberFormat="1" applyFont="1" applyFill="1" applyBorder="1"/>
    <xf numFmtId="0" fontId="59" fillId="28" borderId="9" xfId="0" applyFont="1" applyFill="1" applyBorder="1"/>
    <xf numFmtId="0" fontId="0" fillId="0" borderId="9" xfId="0" applyBorder="1" applyProtection="1">
      <protection locked="0"/>
    </xf>
    <xf numFmtId="0" fontId="54" fillId="0" borderId="9" xfId="0" applyFont="1" applyBorder="1" applyAlignment="1">
      <alignment horizontal="center"/>
    </xf>
    <xf numFmtId="0" fontId="77" fillId="28" borderId="9" xfId="0" applyFont="1" applyFill="1" applyBorder="1"/>
    <xf numFmtId="41" fontId="60" fillId="0" borderId="9" xfId="0" applyNumberFormat="1" applyFont="1" applyBorder="1" applyProtection="1">
      <protection locked="0"/>
    </xf>
    <xf numFmtId="0" fontId="54" fillId="0" borderId="9" xfId="0" applyFont="1" applyBorder="1" applyAlignment="1" applyProtection="1">
      <alignment horizontal="center"/>
      <protection locked="0"/>
    </xf>
    <xf numFmtId="0" fontId="59" fillId="28" borderId="9" xfId="0" applyFont="1" applyFill="1" applyBorder="1" applyAlignment="1">
      <alignment horizontal="center"/>
    </xf>
    <xf numFmtId="0" fontId="59" fillId="28" borderId="14" xfId="0" applyFont="1" applyFill="1" applyBorder="1"/>
    <xf numFmtId="0" fontId="59" fillId="28" borderId="15" xfId="0" applyFont="1" applyFill="1" applyBorder="1"/>
    <xf numFmtId="0" fontId="54" fillId="29" borderId="9" xfId="0" applyFont="1" applyFill="1" applyBorder="1" applyAlignment="1">
      <alignment horizontal="center"/>
    </xf>
    <xf numFmtId="42" fontId="56" fillId="29" borderId="9" xfId="0" applyNumberFormat="1" applyFont="1" applyFill="1" applyBorder="1" applyAlignment="1">
      <alignment horizontal="center"/>
    </xf>
    <xf numFmtId="37" fontId="39" fillId="29" borderId="9" xfId="1" applyNumberFormat="1" applyFont="1" applyFill="1" applyBorder="1" applyAlignment="1">
      <alignment horizontal="right"/>
    </xf>
    <xf numFmtId="3" fontId="39" fillId="29" borderId="9" xfId="840" applyNumberFormat="1" applyFont="1" applyFill="1" applyBorder="1" applyAlignment="1">
      <alignment horizontal="right"/>
    </xf>
    <xf numFmtId="165" fontId="39" fillId="29" borderId="9" xfId="1" applyNumberFormat="1" applyFont="1" applyFill="1" applyBorder="1" applyAlignment="1">
      <alignment horizontal="right"/>
    </xf>
    <xf numFmtId="0" fontId="62" fillId="29" borderId="9" xfId="0" applyFont="1" applyFill="1" applyBorder="1" applyAlignment="1">
      <alignment wrapText="1"/>
    </xf>
    <xf numFmtId="165" fontId="62" fillId="29" borderId="9" xfId="0" applyNumberFormat="1" applyFont="1" applyFill="1" applyBorder="1"/>
    <xf numFmtId="0" fontId="62" fillId="29" borderId="9" xfId="1" applyFont="1" applyFill="1" applyBorder="1" applyAlignment="1">
      <alignment horizontal="center"/>
    </xf>
    <xf numFmtId="1" fontId="62" fillId="29" borderId="9" xfId="1" applyNumberFormat="1" applyFont="1" applyFill="1" applyBorder="1" applyAlignment="1">
      <alignment horizontal="center"/>
    </xf>
    <xf numFmtId="164" fontId="62" fillId="29" borderId="9" xfId="2" applyNumberFormat="1" applyFont="1" applyFill="1" applyBorder="1" applyAlignment="1">
      <alignment horizontal="center"/>
    </xf>
    <xf numFmtId="0" fontId="69" fillId="0" borderId="9" xfId="1" applyFont="1" applyBorder="1" applyAlignment="1">
      <alignment horizontal="left"/>
    </xf>
    <xf numFmtId="164" fontId="69" fillId="0" borderId="9" xfId="2" applyNumberFormat="1" applyFont="1" applyFill="1" applyBorder="1" applyAlignment="1">
      <alignment horizontal="center"/>
    </xf>
    <xf numFmtId="0" fontId="48" fillId="0" borderId="0" xfId="0" applyFont="1" applyAlignment="1">
      <alignment horizontal="center" vertical="center" wrapText="1"/>
    </xf>
    <xf numFmtId="0" fontId="65" fillId="0" borderId="0" xfId="0" applyFont="1" applyAlignment="1">
      <alignment horizontal="left" wrapText="1"/>
    </xf>
    <xf numFmtId="0" fontId="0" fillId="0" borderId="0" xfId="0" applyAlignment="1">
      <alignment horizontal="center" vertical="center" wrapText="1"/>
    </xf>
    <xf numFmtId="6" fontId="0" fillId="0" borderId="0" xfId="0" applyNumberFormat="1" applyAlignment="1">
      <alignment horizontal="left" vertical="center" wrapText="1"/>
    </xf>
    <xf numFmtId="165" fontId="0" fillId="0" borderId="0" xfId="0" applyNumberFormat="1" applyAlignment="1">
      <alignment horizontal="left" vertical="center" wrapText="1"/>
    </xf>
    <xf numFmtId="0" fontId="0" fillId="0" borderId="9" xfId="0" applyBorder="1" applyAlignment="1">
      <alignment horizontal="left" vertical="center" wrapText="1"/>
    </xf>
    <xf numFmtId="0" fontId="48" fillId="0" borderId="0" xfId="0" applyFont="1" applyAlignment="1">
      <alignment horizontal="left" vertical="center" wrapText="1"/>
    </xf>
    <xf numFmtId="164" fontId="0" fillId="0" borderId="0" xfId="0" applyNumberFormat="1" applyAlignment="1">
      <alignment horizontal="left" vertical="center" wrapText="1"/>
    </xf>
    <xf numFmtId="164" fontId="54" fillId="0" borderId="0" xfId="0" applyNumberFormat="1" applyFont="1" applyAlignment="1">
      <alignment horizontal="left" vertical="center" wrapText="1"/>
    </xf>
    <xf numFmtId="165" fontId="60" fillId="0" borderId="9" xfId="3" applyNumberFormat="1" applyFont="1" applyBorder="1" applyAlignment="1">
      <alignment horizontal="left" vertical="center" wrapText="1"/>
    </xf>
    <xf numFmtId="42" fontId="60" fillId="0" borderId="9" xfId="3" applyNumberFormat="1" applyFont="1" applyBorder="1" applyAlignment="1">
      <alignment horizontal="left" vertical="center" wrapText="1"/>
    </xf>
    <xf numFmtId="41" fontId="60" fillId="0" borderId="9" xfId="3" applyNumberFormat="1" applyFont="1" applyBorder="1" applyAlignment="1">
      <alignment horizontal="left" vertical="center" wrapText="1"/>
    </xf>
    <xf numFmtId="164" fontId="60" fillId="0" borderId="9" xfId="0" applyNumberFormat="1" applyFont="1" applyBorder="1" applyAlignment="1">
      <alignment horizontal="center" vertical="center" wrapText="1"/>
    </xf>
    <xf numFmtId="0" fontId="54" fillId="29" borderId="9" xfId="0" applyFont="1" applyFill="1" applyBorder="1" applyAlignment="1">
      <alignment horizontal="left" wrapText="1"/>
    </xf>
    <xf numFmtId="42" fontId="56" fillId="29" borderId="9" xfId="3" applyNumberFormat="1" applyFont="1" applyFill="1" applyBorder="1" applyAlignment="1">
      <alignment horizontal="left" vertical="center" wrapText="1"/>
    </xf>
    <xf numFmtId="164" fontId="56" fillId="29" borderId="9" xfId="0" applyNumberFormat="1" applyFont="1" applyFill="1" applyBorder="1" applyAlignment="1">
      <alignment horizontal="center" vertical="center" wrapText="1"/>
    </xf>
    <xf numFmtId="0" fontId="54" fillId="29" borderId="9" xfId="0" applyFont="1" applyFill="1" applyBorder="1" applyAlignment="1">
      <alignment horizontal="left" vertical="center" wrapText="1"/>
    </xf>
    <xf numFmtId="165" fontId="56" fillId="29" borderId="9" xfId="3" applyNumberFormat="1" applyFont="1" applyFill="1" applyBorder="1" applyAlignment="1">
      <alignment horizontal="left" vertical="center" wrapText="1"/>
    </xf>
    <xf numFmtId="0" fontId="49" fillId="0" borderId="0" xfId="0" applyFont="1" applyAlignment="1">
      <alignment horizontal="center" vertical="center" wrapText="1"/>
    </xf>
    <xf numFmtId="164" fontId="0" fillId="0" borderId="0" xfId="0" applyNumberFormat="1" applyAlignment="1">
      <alignment horizontal="center" vertical="center" wrapText="1"/>
    </xf>
    <xf numFmtId="164" fontId="0" fillId="0" borderId="9" xfId="0" applyNumberFormat="1" applyBorder="1" applyAlignment="1">
      <alignment horizontal="center" vertical="center" wrapText="1"/>
    </xf>
    <xf numFmtId="0" fontId="59" fillId="28" borderId="9" xfId="0" applyFont="1" applyFill="1" applyBorder="1" applyAlignment="1">
      <alignment wrapText="1"/>
    </xf>
    <xf numFmtId="0" fontId="48" fillId="0" borderId="9" xfId="0" applyFont="1" applyBorder="1" applyAlignment="1">
      <alignment wrapText="1"/>
    </xf>
    <xf numFmtId="9" fontId="0" fillId="0" borderId="9" xfId="0" applyNumberFormat="1" applyBorder="1" applyAlignment="1">
      <alignment horizontal="center" wrapText="1"/>
    </xf>
    <xf numFmtId="0" fontId="0" fillId="0" borderId="9" xfId="0" applyBorder="1" applyAlignment="1">
      <alignment horizontal="center" wrapText="1"/>
    </xf>
    <xf numFmtId="164" fontId="0" fillId="0" borderId="9" xfId="0" applyNumberFormat="1" applyBorder="1" applyAlignment="1">
      <alignment horizontal="center" wrapText="1"/>
    </xf>
    <xf numFmtId="0" fontId="78" fillId="28" borderId="9" xfId="0" applyFont="1" applyFill="1" applyBorder="1" applyAlignment="1">
      <alignment horizontal="left" wrapText="1"/>
    </xf>
    <xf numFmtId="41" fontId="60" fillId="0" borderId="9" xfId="0" applyNumberFormat="1" applyFont="1" applyBorder="1" applyAlignment="1">
      <alignment horizontal="right" wrapText="1"/>
    </xf>
    <xf numFmtId="41" fontId="41" fillId="0" borderId="9" xfId="0" applyNumberFormat="1" applyFont="1" applyBorder="1" applyAlignment="1">
      <alignment wrapText="1"/>
    </xf>
    <xf numFmtId="41" fontId="0" fillId="0" borderId="9" xfId="0" applyNumberFormat="1" applyBorder="1" applyAlignment="1">
      <alignment wrapText="1"/>
    </xf>
    <xf numFmtId="42" fontId="60" fillId="0" borderId="9" xfId="0" applyNumberFormat="1" applyFont="1" applyBorder="1" applyAlignment="1">
      <alignment horizontal="right" wrapText="1"/>
    </xf>
    <xf numFmtId="9" fontId="0" fillId="0" borderId="9" xfId="845" applyFont="1" applyBorder="1" applyAlignment="1">
      <alignment horizontal="center"/>
    </xf>
    <xf numFmtId="42" fontId="0" fillId="0" borderId="9" xfId="0" applyNumberFormat="1" applyBorder="1"/>
    <xf numFmtId="1" fontId="0" fillId="0" borderId="9" xfId="0" applyNumberFormat="1" applyBorder="1"/>
    <xf numFmtId="0" fontId="0" fillId="0" borderId="2" xfId="0" applyBorder="1"/>
    <xf numFmtId="42" fontId="0" fillId="0" borderId="2" xfId="0" applyNumberFormat="1" applyBorder="1"/>
    <xf numFmtId="0" fontId="66" fillId="0" borderId="0" xfId="0" applyFont="1"/>
    <xf numFmtId="41" fontId="0" fillId="28" borderId="14" xfId="0" applyNumberFormat="1" applyFill="1" applyBorder="1" applyAlignment="1">
      <alignment wrapText="1"/>
    </xf>
    <xf numFmtId="41" fontId="0" fillId="28" borderId="2" xfId="0" applyNumberFormat="1" applyFill="1" applyBorder="1" applyAlignment="1">
      <alignment wrapText="1"/>
    </xf>
    <xf numFmtId="41" fontId="0" fillId="28" borderId="15" xfId="0" applyNumberFormat="1" applyFill="1" applyBorder="1" applyAlignment="1">
      <alignment wrapText="1"/>
    </xf>
    <xf numFmtId="0" fontId="54" fillId="28" borderId="14" xfId="0" applyFont="1" applyFill="1" applyBorder="1" applyAlignment="1">
      <alignment horizontal="center" wrapText="1"/>
    </xf>
    <xf numFmtId="0" fontId="54" fillId="28" borderId="2" xfId="0" applyFont="1" applyFill="1" applyBorder="1" applyAlignment="1">
      <alignment horizontal="center" wrapText="1"/>
    </xf>
    <xf numFmtId="0" fontId="54" fillId="28" borderId="15" xfId="0" applyFont="1" applyFill="1" applyBorder="1" applyAlignment="1">
      <alignment horizontal="center" wrapText="1"/>
    </xf>
    <xf numFmtId="41" fontId="60" fillId="0" borderId="9" xfId="0" applyNumberFormat="1" applyFont="1" applyBorder="1" applyAlignment="1">
      <alignment wrapText="1"/>
    </xf>
    <xf numFmtId="0" fontId="79" fillId="0" borderId="9" xfId="0" applyFont="1" applyBorder="1" applyAlignment="1">
      <alignment horizontal="center" wrapText="1"/>
    </xf>
    <xf numFmtId="37" fontId="0" fillId="0" borderId="9" xfId="0" applyNumberFormat="1" applyBorder="1" applyAlignment="1">
      <alignment wrapText="1"/>
    </xf>
    <xf numFmtId="42" fontId="0" fillId="0" borderId="9" xfId="0" applyNumberFormat="1" applyBorder="1" applyAlignment="1">
      <alignment wrapText="1"/>
    </xf>
    <xf numFmtId="42" fontId="0" fillId="27" borderId="9" xfId="0" applyNumberFormat="1" applyFill="1" applyBorder="1" applyAlignment="1">
      <alignment wrapText="1"/>
    </xf>
    <xf numFmtId="0" fontId="9" fillId="0" borderId="0" xfId="847" applyFont="1"/>
    <xf numFmtId="173" fontId="45" fillId="0" borderId="0" xfId="848" applyNumberFormat="1" applyFont="1" applyFill="1" applyBorder="1" applyAlignment="1">
      <alignment horizontal="center"/>
    </xf>
    <xf numFmtId="173" fontId="9" fillId="0" borderId="0" xfId="848" applyNumberFormat="1" applyFont="1" applyFill="1" applyBorder="1"/>
    <xf numFmtId="0" fontId="9" fillId="0" borderId="3" xfId="847" applyFont="1" applyBorder="1"/>
    <xf numFmtId="0" fontId="56" fillId="0" borderId="0" xfId="847" applyFont="1"/>
    <xf numFmtId="9" fontId="9" fillId="0" borderId="3" xfId="849" applyFont="1" applyBorder="1"/>
    <xf numFmtId="0" fontId="9" fillId="0" borderId="8" xfId="847" applyFont="1" applyBorder="1"/>
    <xf numFmtId="0" fontId="54" fillId="0" borderId="0" xfId="847" applyFont="1"/>
    <xf numFmtId="9" fontId="54" fillId="0" borderId="0" xfId="847" applyNumberFormat="1" applyFont="1" applyAlignment="1">
      <alignment horizontal="center"/>
    </xf>
    <xf numFmtId="0" fontId="45" fillId="0" borderId="0" xfId="847" applyFont="1" applyAlignment="1">
      <alignment horizontal="center"/>
    </xf>
    <xf numFmtId="0" fontId="54" fillId="0" borderId="0" xfId="847" applyFont="1" applyAlignment="1">
      <alignment horizontal="center"/>
    </xf>
    <xf numFmtId="0" fontId="60" fillId="0" borderId="0" xfId="847" applyFont="1"/>
    <xf numFmtId="0" fontId="54" fillId="0" borderId="9" xfId="847" applyFont="1" applyBorder="1" applyAlignment="1">
      <alignment horizontal="center" vertical="center" wrapText="1"/>
    </xf>
    <xf numFmtId="0" fontId="9" fillId="0" borderId="9" xfId="847" applyFont="1" applyBorder="1"/>
    <xf numFmtId="9" fontId="9" fillId="0" borderId="9" xfId="847" applyNumberFormat="1" applyFont="1" applyBorder="1" applyAlignment="1">
      <alignment horizontal="center"/>
    </xf>
    <xf numFmtId="0" fontId="45" fillId="0" borderId="9" xfId="847" applyFont="1" applyBorder="1" applyAlignment="1">
      <alignment horizontal="center"/>
    </xf>
    <xf numFmtId="173" fontId="45" fillId="0" borderId="9" xfId="848" applyNumberFormat="1" applyFont="1" applyFill="1" applyBorder="1" applyAlignment="1">
      <alignment horizontal="center"/>
    </xf>
    <xf numFmtId="173" fontId="9" fillId="0" borderId="9" xfId="848" applyNumberFormat="1" applyFont="1" applyBorder="1"/>
    <xf numFmtId="0" fontId="9" fillId="0" borderId="9" xfId="847" applyFont="1" applyBorder="1" applyAlignment="1">
      <alignment horizontal="center"/>
    </xf>
    <xf numFmtId="42" fontId="9" fillId="0" borderId="3" xfId="848" applyNumberFormat="1" applyFont="1" applyBorder="1"/>
    <xf numFmtId="1" fontId="9" fillId="0" borderId="3" xfId="850" applyNumberFormat="1" applyFont="1" applyBorder="1"/>
    <xf numFmtId="0" fontId="40" fillId="0" borderId="9" xfId="0" applyFont="1" applyBorder="1" applyAlignment="1">
      <alignment vertical="center" wrapText="1"/>
    </xf>
    <xf numFmtId="0" fontId="59" fillId="28" borderId="16" xfId="0" applyFont="1" applyFill="1"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54" fillId="29" borderId="16" xfId="0" applyFont="1" applyFill="1" applyBorder="1" applyAlignment="1">
      <alignment horizontal="left" wrapText="1"/>
    </xf>
    <xf numFmtId="0" fontId="68" fillId="0" borderId="0" xfId="0" applyFont="1" applyAlignment="1">
      <alignment horizontal="left"/>
    </xf>
    <xf numFmtId="165" fontId="60" fillId="0" borderId="9" xfId="111" applyNumberFormat="1" applyFont="1" applyBorder="1" applyAlignment="1">
      <alignment horizontal="center"/>
    </xf>
    <xf numFmtId="41" fontId="60" fillId="0" borderId="9" xfId="111" applyNumberFormat="1" applyFont="1" applyBorder="1" applyAlignment="1">
      <alignment horizontal="center"/>
    </xf>
    <xf numFmtId="165" fontId="0" fillId="0" borderId="0" xfId="0" applyNumberFormat="1" applyAlignment="1">
      <alignment horizontal="center"/>
    </xf>
    <xf numFmtId="165" fontId="48" fillId="0" borderId="0" xfId="0" applyNumberFormat="1" applyFont="1" applyAlignment="1">
      <alignment horizontal="center"/>
    </xf>
    <xf numFmtId="165" fontId="75" fillId="28" borderId="9" xfId="0" applyNumberFormat="1" applyFont="1" applyFill="1" applyBorder="1" applyAlignment="1">
      <alignment horizontal="center"/>
    </xf>
    <xf numFmtId="165" fontId="60" fillId="0" borderId="9" xfId="111" applyNumberFormat="1" applyFont="1" applyFill="1" applyBorder="1" applyAlignment="1">
      <alignment horizontal="center"/>
    </xf>
    <xf numFmtId="165" fontId="56" fillId="29" borderId="9" xfId="0" applyNumberFormat="1" applyFont="1" applyFill="1" applyBorder="1" applyAlignment="1">
      <alignment horizontal="center"/>
    </xf>
    <xf numFmtId="165" fontId="60" fillId="29" borderId="9" xfId="111" applyNumberFormat="1" applyFont="1" applyFill="1" applyBorder="1" applyAlignment="1">
      <alignment horizontal="center"/>
    </xf>
    <xf numFmtId="0" fontId="53" fillId="0" borderId="0" xfId="0" applyFont="1" applyAlignment="1">
      <alignment horizontal="left"/>
    </xf>
    <xf numFmtId="0" fontId="43" fillId="0" borderId="0" xfId="0" applyFont="1"/>
    <xf numFmtId="165" fontId="43" fillId="0" borderId="9" xfId="3" applyNumberFormat="1" applyFont="1" applyFill="1" applyBorder="1"/>
    <xf numFmtId="165" fontId="43" fillId="0" borderId="9" xfId="0" applyNumberFormat="1" applyFont="1" applyBorder="1"/>
    <xf numFmtId="9" fontId="43" fillId="0" borderId="9" xfId="845" applyFont="1" applyFill="1" applyBorder="1"/>
    <xf numFmtId="0" fontId="80" fillId="0" borderId="9" xfId="0" applyFont="1" applyBorder="1" applyAlignment="1">
      <alignment horizontal="left" vertical="center"/>
    </xf>
    <xf numFmtId="0" fontId="43" fillId="0" borderId="9" xfId="0" applyFont="1" applyBorder="1"/>
    <xf numFmtId="0" fontId="80" fillId="0" borderId="9" xfId="0" quotePrefix="1" applyFont="1" applyBorder="1" applyAlignment="1">
      <alignment horizontal="left" vertical="center"/>
    </xf>
    <xf numFmtId="0" fontId="43" fillId="0" borderId="9" xfId="0" applyFont="1" applyBorder="1" applyAlignment="1">
      <alignment horizontal="left" wrapText="1"/>
    </xf>
    <xf numFmtId="165" fontId="4" fillId="0" borderId="9" xfId="3" applyNumberFormat="1" applyFont="1" applyFill="1" applyBorder="1" applyAlignment="1">
      <alignment horizontal="left"/>
    </xf>
    <xf numFmtId="165" fontId="4" fillId="0" borderId="9" xfId="0" applyNumberFormat="1" applyFont="1" applyBorder="1" applyAlignment="1">
      <alignment horizontal="left"/>
    </xf>
    <xf numFmtId="9" fontId="4" fillId="0" borderId="9" xfId="845" applyFont="1" applyFill="1" applyBorder="1" applyAlignment="1">
      <alignment horizontal="left"/>
    </xf>
    <xf numFmtId="0" fontId="80" fillId="0" borderId="9" xfId="0" applyFont="1" applyBorder="1"/>
    <xf numFmtId="0" fontId="43" fillId="0" borderId="9" xfId="0" applyFont="1" applyBorder="1" applyAlignment="1">
      <alignment horizontal="left"/>
    </xf>
    <xf numFmtId="0" fontId="81" fillId="0" borderId="9" xfId="0" applyFont="1" applyBorder="1" applyAlignment="1">
      <alignment horizontal="left" vertical="center"/>
    </xf>
    <xf numFmtId="0" fontId="4" fillId="0" borderId="9" xfId="0" applyFont="1" applyBorder="1" applyAlignment="1">
      <alignment horizontal="left"/>
    </xf>
    <xf numFmtId="165" fontId="43" fillId="0" borderId="9" xfId="3" applyNumberFormat="1" applyFont="1" applyFill="1" applyBorder="1" applyAlignment="1">
      <alignment horizontal="left" indent="2"/>
    </xf>
    <xf numFmtId="165" fontId="82" fillId="0" borderId="9" xfId="3" applyNumberFormat="1" applyFont="1" applyFill="1" applyBorder="1" applyAlignment="1">
      <alignment horizontal="center"/>
    </xf>
    <xf numFmtId="165" fontId="82" fillId="0" borderId="9" xfId="0" applyNumberFormat="1" applyFont="1" applyBorder="1" applyAlignment="1">
      <alignment horizontal="center"/>
    </xf>
    <xf numFmtId="0" fontId="43" fillId="0" borderId="21" xfId="0" applyFont="1" applyBorder="1"/>
    <xf numFmtId="0" fontId="59" fillId="28" borderId="18" xfId="0" applyFont="1" applyFill="1" applyBorder="1" applyAlignment="1">
      <alignment horizontal="left" wrapText="1"/>
    </xf>
    <xf numFmtId="0" fontId="43" fillId="0" borderId="20" xfId="0" applyFont="1" applyBorder="1"/>
    <xf numFmtId="0" fontId="59" fillId="28" borderId="2" xfId="0" applyFont="1" applyFill="1" applyBorder="1" applyAlignment="1">
      <alignment wrapText="1"/>
    </xf>
    <xf numFmtId="0" fontId="59" fillId="28" borderId="16" xfId="0" applyFont="1" applyFill="1" applyBorder="1" applyAlignment="1">
      <alignment horizontal="center" wrapText="1"/>
    </xf>
    <xf numFmtId="0" fontId="0" fillId="0" borderId="20" xfId="0" applyBorder="1"/>
    <xf numFmtId="0" fontId="42" fillId="0" borderId="32" xfId="0" applyFont="1" applyBorder="1"/>
    <xf numFmtId="49" fontId="60" fillId="0" borderId="33" xfId="0" applyNumberFormat="1" applyFont="1" applyBorder="1" applyAlignment="1">
      <alignment horizontal="center" indent="1"/>
    </xf>
    <xf numFmtId="49" fontId="60" fillId="0" borderId="34" xfId="0" applyNumberFormat="1" applyFont="1" applyBorder="1" applyAlignment="1">
      <alignment horizontal="center" indent="1"/>
    </xf>
    <xf numFmtId="0" fontId="54" fillId="0" borderId="35" xfId="0" applyFont="1" applyBorder="1"/>
    <xf numFmtId="0" fontId="0" fillId="0" borderId="35" xfId="0" applyBorder="1"/>
    <xf numFmtId="0" fontId="0" fillId="0" borderId="37" xfId="0" applyBorder="1" applyAlignment="1">
      <alignment horizontal="center"/>
    </xf>
    <xf numFmtId="0" fontId="42" fillId="0" borderId="39" xfId="0" applyFont="1" applyBorder="1"/>
    <xf numFmtId="0" fontId="0" fillId="0" borderId="40" xfId="0" applyBorder="1"/>
    <xf numFmtId="165" fontId="0" fillId="0" borderId="31" xfId="0" applyNumberFormat="1" applyBorder="1"/>
    <xf numFmtId="165" fontId="0" fillId="0" borderId="38" xfId="0" applyNumberFormat="1" applyBorder="1"/>
    <xf numFmtId="41" fontId="60" fillId="0" borderId="9" xfId="0" applyNumberFormat="1" applyFont="1" applyBorder="1" applyAlignment="1">
      <alignment horizontal="right"/>
    </xf>
    <xf numFmtId="41" fontId="60" fillId="0" borderId="36" xfId="0" applyNumberFormat="1" applyFont="1" applyBorder="1" applyAlignment="1">
      <alignment horizontal="right"/>
    </xf>
    <xf numFmtId="41" fontId="0" fillId="0" borderId="9" xfId="0" applyNumberFormat="1" applyBorder="1"/>
    <xf numFmtId="41" fontId="0" fillId="0" borderId="36" xfId="0" applyNumberFormat="1" applyBorder="1"/>
    <xf numFmtId="41" fontId="42" fillId="0" borderId="9" xfId="0" applyNumberFormat="1" applyFont="1" applyBorder="1" applyAlignment="1">
      <alignment horizontal="left"/>
    </xf>
    <xf numFmtId="41" fontId="42" fillId="0" borderId="36" xfId="0" applyNumberFormat="1" applyFont="1" applyBorder="1" applyAlignment="1">
      <alignment horizontal="left"/>
    </xf>
    <xf numFmtId="41" fontId="0" fillId="0" borderId="9" xfId="3" applyNumberFormat="1" applyFont="1" applyBorder="1"/>
    <xf numFmtId="0" fontId="0" fillId="0" borderId="43" xfId="0" applyBorder="1" applyAlignment="1">
      <alignment horizontal="center"/>
    </xf>
    <xf numFmtId="42" fontId="0" fillId="0" borderId="18" xfId="0" applyNumberFormat="1" applyBorder="1"/>
    <xf numFmtId="42" fontId="0" fillId="0" borderId="44" xfId="0" applyNumberFormat="1" applyBorder="1"/>
    <xf numFmtId="165" fontId="0" fillId="0" borderId="45" xfId="0" applyNumberFormat="1" applyBorder="1"/>
    <xf numFmtId="0" fontId="0" fillId="0" borderId="41" xfId="0" applyBorder="1" applyAlignment="1">
      <alignment horizontal="center"/>
    </xf>
    <xf numFmtId="165" fontId="0" fillId="0" borderId="41" xfId="0" applyNumberFormat="1" applyBorder="1"/>
    <xf numFmtId="165" fontId="0" fillId="0" borderId="42" xfId="0" applyNumberFormat="1" applyBorder="1"/>
    <xf numFmtId="0" fontId="83" fillId="0" borderId="0" xfId="0" applyFont="1"/>
    <xf numFmtId="0" fontId="84" fillId="0" borderId="0" xfId="0" applyFont="1"/>
    <xf numFmtId="0" fontId="85" fillId="0" borderId="0" xfId="0" applyFont="1"/>
    <xf numFmtId="0" fontId="86" fillId="0" borderId="0" xfId="0" applyFont="1"/>
    <xf numFmtId="0" fontId="86" fillId="0" borderId="14" xfId="0" applyFont="1" applyBorder="1"/>
    <xf numFmtId="0" fontId="86" fillId="0" borderId="0" xfId="0" applyFont="1" applyAlignment="1">
      <alignment wrapText="1"/>
    </xf>
    <xf numFmtId="0" fontId="85" fillId="0" borderId="0" xfId="0" applyFont="1" applyAlignment="1">
      <alignment wrapText="1"/>
    </xf>
    <xf numFmtId="41" fontId="86" fillId="0" borderId="8" xfId="0" applyNumberFormat="1" applyFont="1" applyBorder="1"/>
    <xf numFmtId="0" fontId="86" fillId="0" borderId="8" xfId="0" applyFont="1" applyBorder="1"/>
    <xf numFmtId="42" fontId="86" fillId="0" borderId="8" xfId="0" applyNumberFormat="1" applyFont="1" applyBorder="1"/>
    <xf numFmtId="0" fontId="86" fillId="0" borderId="3" xfId="0" applyFont="1" applyBorder="1"/>
    <xf numFmtId="0" fontId="86" fillId="0" borderId="20" xfId="0" applyFont="1" applyBorder="1" applyAlignment="1">
      <alignment wrapText="1"/>
    </xf>
    <xf numFmtId="0" fontId="86" fillId="0" borderId="20" xfId="0" applyFont="1" applyBorder="1"/>
    <xf numFmtId="0" fontId="86" fillId="0" borderId="8" xfId="0" applyFont="1" applyBorder="1" applyAlignment="1">
      <alignment wrapText="1"/>
    </xf>
    <xf numFmtId="0" fontId="86" fillId="0" borderId="8" xfId="0" applyFont="1" applyBorder="1" applyAlignment="1">
      <alignment horizontal="center"/>
    </xf>
    <xf numFmtId="175" fontId="86" fillId="0" borderId="8" xfId="0" applyNumberFormat="1" applyFont="1" applyBorder="1"/>
    <xf numFmtId="42" fontId="86" fillId="0" borderId="20" xfId="0" applyNumberFormat="1" applyFont="1" applyBorder="1"/>
    <xf numFmtId="41" fontId="86" fillId="0" borderId="0" xfId="0" applyNumberFormat="1" applyFont="1"/>
    <xf numFmtId="0" fontId="86" fillId="0" borderId="15" xfId="0" applyFont="1" applyBorder="1" applyAlignment="1">
      <alignment horizontal="center"/>
    </xf>
    <xf numFmtId="42" fontId="86" fillId="0" borderId="21" xfId="0" applyNumberFormat="1" applyFont="1" applyBorder="1"/>
    <xf numFmtId="41" fontId="86" fillId="0" borderId="3" xfId="0" applyNumberFormat="1" applyFont="1" applyBorder="1"/>
    <xf numFmtId="0" fontId="86" fillId="0" borderId="0" xfId="0" applyFont="1" applyAlignment="1">
      <alignment horizontal="right"/>
    </xf>
    <xf numFmtId="0" fontId="89" fillId="0" borderId="0" xfId="0" applyFont="1" applyAlignment="1">
      <alignment horizontal="left"/>
    </xf>
    <xf numFmtId="0" fontId="0" fillId="0" borderId="9" xfId="0" applyBorder="1" applyAlignment="1">
      <alignment horizontal="right" wrapText="1"/>
    </xf>
    <xf numFmtId="0" fontId="60" fillId="0" borderId="9" xfId="0" applyFont="1" applyBorder="1" applyAlignment="1">
      <alignment horizontal="right" wrapText="1"/>
    </xf>
    <xf numFmtId="0" fontId="59" fillId="28" borderId="14" xfId="0" applyFont="1" applyFill="1" applyBorder="1" applyAlignment="1">
      <alignment horizontal="center" wrapText="1"/>
    </xf>
    <xf numFmtId="0" fontId="59" fillId="28" borderId="15" xfId="0" applyFont="1" applyFill="1" applyBorder="1" applyAlignment="1">
      <alignment horizontal="center" wrapText="1"/>
    </xf>
    <xf numFmtId="0" fontId="59" fillId="28" borderId="2" xfId="0" applyFont="1" applyFill="1" applyBorder="1" applyAlignment="1">
      <alignment horizontal="center" wrapText="1"/>
    </xf>
    <xf numFmtId="0" fontId="59" fillId="28" borderId="22" xfId="0" applyFont="1" applyFill="1" applyBorder="1" applyAlignment="1">
      <alignment horizontal="center" wrapText="1"/>
    </xf>
    <xf numFmtId="0" fontId="58" fillId="0" borderId="9" xfId="0" applyFont="1" applyBorder="1" applyAlignment="1">
      <alignment horizontal="center" wrapText="1"/>
    </xf>
    <xf numFmtId="0" fontId="66" fillId="0" borderId="9" xfId="0" applyFont="1"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2" fontId="0" fillId="27" borderId="9" xfId="845" applyNumberFormat="1" applyFont="1" applyFill="1" applyBorder="1" applyAlignment="1">
      <alignment horizontal="center" wrapText="1"/>
    </xf>
    <xf numFmtId="0" fontId="86" fillId="0" borderId="1" xfId="0" applyFont="1" applyBorder="1"/>
    <xf numFmtId="41" fontId="86" fillId="0" borderId="1" xfId="0" applyNumberFormat="1" applyFont="1" applyBorder="1"/>
    <xf numFmtId="0" fontId="85" fillId="0" borderId="1" xfId="0" applyFont="1" applyBorder="1"/>
    <xf numFmtId="49" fontId="0" fillId="0" borderId="9" xfId="3" applyNumberFormat="1" applyFont="1" applyFill="1" applyBorder="1" applyAlignment="1" applyProtection="1">
      <alignment horizontal="left" wrapText="1"/>
      <protection locked="0"/>
    </xf>
    <xf numFmtId="49" fontId="0" fillId="0" borderId="9" xfId="845" applyNumberFormat="1" applyFont="1" applyFill="1" applyBorder="1" applyAlignment="1" applyProtection="1">
      <alignment horizontal="left" wrapText="1"/>
      <protection locked="0"/>
    </xf>
    <xf numFmtId="49" fontId="58" fillId="0" borderId="9" xfId="0" applyNumberFormat="1" applyFont="1" applyBorder="1" applyAlignment="1">
      <alignment wrapText="1"/>
    </xf>
    <xf numFmtId="49" fontId="0" fillId="0" borderId="9" xfId="0" applyNumberFormat="1" applyBorder="1" applyAlignment="1" applyProtection="1">
      <alignment wrapText="1"/>
      <protection locked="0"/>
    </xf>
    <xf numFmtId="49" fontId="60" fillId="0" borderId="9" xfId="3" applyNumberFormat="1" applyFont="1" applyFill="1" applyBorder="1" applyAlignment="1" applyProtection="1">
      <alignment horizontal="left" wrapText="1"/>
      <protection locked="0"/>
    </xf>
    <xf numFmtId="49" fontId="61" fillId="0" borderId="9" xfId="851" applyNumberFormat="1" applyFont="1" applyFill="1" applyBorder="1" applyAlignment="1" applyProtection="1">
      <alignment horizontal="left" wrapText="1"/>
      <protection locked="0"/>
    </xf>
    <xf numFmtId="41" fontId="0" fillId="0" borderId="9" xfId="0" applyNumberFormat="1" applyBorder="1" applyAlignment="1">
      <alignment horizontal="center" wrapText="1"/>
    </xf>
    <xf numFmtId="49" fontId="0" fillId="0" borderId="18" xfId="3" applyNumberFormat="1" applyFont="1" applyFill="1" applyBorder="1" applyAlignment="1" applyProtection="1">
      <alignment horizontal="left" vertical="center" wrapText="1"/>
      <protection locked="0"/>
    </xf>
    <xf numFmtId="49" fontId="0" fillId="0" borderId="19" xfId="3" applyNumberFormat="1" applyFont="1" applyFill="1" applyBorder="1" applyAlignment="1" applyProtection="1">
      <alignment horizontal="left" vertical="center" wrapText="1"/>
      <protection locked="0"/>
    </xf>
    <xf numFmtId="49" fontId="0" fillId="0" borderId="20" xfId="3" applyNumberFormat="1" applyFont="1" applyFill="1" applyBorder="1" applyAlignment="1" applyProtection="1">
      <alignment horizontal="left" vertical="center" wrapText="1"/>
      <protection locked="0"/>
    </xf>
    <xf numFmtId="49" fontId="0" fillId="0" borderId="18" xfId="3" applyNumberFormat="1" applyFont="1" applyFill="1" applyBorder="1" applyAlignment="1" applyProtection="1">
      <alignment horizontal="center" vertical="center" wrapText="1"/>
      <protection locked="0"/>
    </xf>
    <xf numFmtId="49" fontId="0" fillId="0" borderId="19" xfId="3" applyNumberFormat="1" applyFont="1" applyFill="1" applyBorder="1" applyAlignment="1" applyProtection="1">
      <alignment horizontal="center" vertical="center" wrapText="1"/>
      <protection locked="0"/>
    </xf>
    <xf numFmtId="49" fontId="0" fillId="0" borderId="20" xfId="3" applyNumberFormat="1" applyFont="1" applyFill="1" applyBorder="1" applyAlignment="1" applyProtection="1">
      <alignment horizontal="center" vertical="center" wrapText="1"/>
      <protection locked="0"/>
    </xf>
    <xf numFmtId="0" fontId="59" fillId="0" borderId="9" xfId="0" applyFont="1" applyBorder="1" applyAlignment="1">
      <alignment horizontal="left" wrapText="1"/>
    </xf>
    <xf numFmtId="0" fontId="59" fillId="28" borderId="14" xfId="0" applyFont="1" applyFill="1" applyBorder="1" applyAlignment="1">
      <alignment horizontal="left" wrapText="1"/>
    </xf>
    <xf numFmtId="0" fontId="59" fillId="28" borderId="15" xfId="0" applyFont="1" applyFill="1" applyBorder="1" applyAlignment="1">
      <alignment horizontal="left" wrapText="1"/>
    </xf>
    <xf numFmtId="49" fontId="0" fillId="0" borderId="18" xfId="0" applyNumberFormat="1" applyBorder="1" applyAlignment="1">
      <alignment horizontal="center"/>
    </xf>
    <xf numFmtId="49" fontId="0" fillId="0" borderId="19" xfId="0" applyNumberFormat="1" applyBorder="1" applyAlignment="1">
      <alignment horizontal="center"/>
    </xf>
    <xf numFmtId="49" fontId="0" fillId="0" borderId="20" xfId="0" applyNumberFormat="1" applyBorder="1" applyAlignment="1">
      <alignment horizontal="center"/>
    </xf>
    <xf numFmtId="0" fontId="59" fillId="28" borderId="22" xfId="0" applyFont="1" applyFill="1" applyBorder="1" applyAlignment="1">
      <alignment horizontal="left" wrapText="1"/>
    </xf>
    <xf numFmtId="0" fontId="66" fillId="0" borderId="4" xfId="0" applyFont="1" applyBorder="1" applyAlignment="1">
      <alignment horizontal="left" wrapText="1"/>
    </xf>
    <xf numFmtId="0" fontId="66" fillId="0" borderId="0" xfId="0" applyFont="1" applyAlignment="1">
      <alignment horizontal="left" wrapText="1"/>
    </xf>
    <xf numFmtId="0" fontId="3" fillId="0" borderId="0" xfId="0" applyFont="1" applyAlignment="1">
      <alignment horizontal="left"/>
    </xf>
    <xf numFmtId="0" fontId="65" fillId="0" borderId="0" xfId="0" applyFont="1" applyAlignment="1">
      <alignment horizontal="left"/>
    </xf>
    <xf numFmtId="0" fontId="66" fillId="0" borderId="1" xfId="0" applyFont="1" applyBorder="1" applyAlignment="1">
      <alignment horizontal="left"/>
    </xf>
    <xf numFmtId="0" fontId="59" fillId="28" borderId="9" xfId="0" applyFont="1" applyFill="1" applyBorder="1" applyAlignment="1">
      <alignment horizontal="left"/>
    </xf>
    <xf numFmtId="0" fontId="4" fillId="0" borderId="14" xfId="0" applyFont="1" applyBorder="1" applyAlignment="1">
      <alignment horizontal="center"/>
    </xf>
    <xf numFmtId="0" fontId="4" fillId="0" borderId="2" xfId="0" applyFont="1" applyBorder="1" applyAlignment="1">
      <alignment horizontal="center"/>
    </xf>
    <xf numFmtId="0" fontId="4" fillId="0" borderId="15" xfId="0" applyFont="1" applyBorder="1" applyAlignment="1">
      <alignment horizontal="center"/>
    </xf>
    <xf numFmtId="0" fontId="60" fillId="0" borderId="9" xfId="0" quotePrefix="1" applyFont="1" applyBorder="1" applyAlignment="1">
      <alignment horizontal="left" wrapText="1"/>
    </xf>
    <xf numFmtId="0" fontId="60" fillId="0" borderId="9" xfId="0" applyFont="1" applyBorder="1" applyAlignment="1">
      <alignment horizontal="left" wrapText="1"/>
    </xf>
    <xf numFmtId="0" fontId="60" fillId="0" borderId="9" xfId="0" quotePrefix="1" applyFont="1" applyBorder="1" applyAlignment="1">
      <alignment horizontal="left"/>
    </xf>
    <xf numFmtId="0" fontId="6" fillId="0" borderId="6" xfId="0" applyFont="1" applyBorder="1" applyAlignment="1">
      <alignment horizontal="center"/>
    </xf>
    <xf numFmtId="0" fontId="60" fillId="0" borderId="9" xfId="0" applyFont="1" applyBorder="1" applyAlignment="1">
      <alignment horizontal="left"/>
    </xf>
    <xf numFmtId="0" fontId="75" fillId="28" borderId="9" xfId="0" applyFont="1" applyFill="1" applyBorder="1" applyAlignment="1">
      <alignment horizontal="left"/>
    </xf>
    <xf numFmtId="0" fontId="68" fillId="0" borderId="0" xfId="0" applyFont="1" applyAlignment="1">
      <alignment horizontal="left"/>
    </xf>
    <xf numFmtId="0" fontId="68" fillId="0" borderId="1" xfId="0" applyFont="1" applyBorder="1" applyAlignment="1">
      <alignment horizontal="left"/>
    </xf>
    <xf numFmtId="0" fontId="70" fillId="29" borderId="14" xfId="1" applyFont="1" applyFill="1" applyBorder="1" applyAlignment="1">
      <alignment horizontal="center"/>
    </xf>
    <xf numFmtId="0" fontId="70" fillId="29" borderId="15" xfId="1" applyFont="1" applyFill="1" applyBorder="1" applyAlignment="1">
      <alignment horizontal="center"/>
    </xf>
    <xf numFmtId="0" fontId="71" fillId="0" borderId="0" xfId="0" applyFont="1" applyAlignment="1">
      <alignment horizontal="left"/>
    </xf>
    <xf numFmtId="0" fontId="9" fillId="0" borderId="7" xfId="847" applyFont="1" applyBorder="1" applyAlignment="1">
      <alignment horizontal="left"/>
    </xf>
    <xf numFmtId="0" fontId="9" fillId="0" borderId="1" xfId="847" applyFont="1" applyBorder="1" applyAlignment="1">
      <alignment horizontal="left"/>
    </xf>
    <xf numFmtId="0" fontId="9" fillId="0" borderId="4" xfId="847" applyFont="1" applyBorder="1" applyAlignment="1">
      <alignment horizontal="left"/>
    </xf>
    <xf numFmtId="0" fontId="9" fillId="0" borderId="0" xfId="847" applyFont="1" applyAlignment="1">
      <alignment horizontal="left"/>
    </xf>
    <xf numFmtId="0" fontId="9" fillId="0" borderId="4" xfId="847" applyFont="1" applyBorder="1" applyAlignment="1">
      <alignment horizontal="center"/>
    </xf>
    <xf numFmtId="0" fontId="9" fillId="0" borderId="0" xfId="847" applyFont="1" applyAlignment="1">
      <alignment horizontal="center"/>
    </xf>
    <xf numFmtId="0" fontId="54" fillId="28" borderId="14" xfId="847" applyFont="1" applyFill="1" applyBorder="1" applyAlignment="1">
      <alignment horizontal="center"/>
    </xf>
    <xf numFmtId="0" fontId="54" fillId="28" borderId="2" xfId="847" applyFont="1" applyFill="1" applyBorder="1" applyAlignment="1">
      <alignment horizontal="center"/>
    </xf>
    <xf numFmtId="0" fontId="54" fillId="28" borderId="15" xfId="847" applyFont="1" applyFill="1" applyBorder="1" applyAlignment="1">
      <alignment horizontal="center"/>
    </xf>
    <xf numFmtId="0" fontId="3" fillId="0" borderId="0" xfId="0" applyFont="1" applyAlignment="1">
      <alignment horizontal="left" wrapText="1"/>
    </xf>
    <xf numFmtId="0" fontId="65" fillId="0" borderId="0" xfId="0" applyFont="1" applyAlignment="1">
      <alignment horizontal="left" wrapText="1"/>
    </xf>
    <xf numFmtId="0" fontId="42" fillId="0" borderId="1" xfId="0" applyFont="1" applyBorder="1" applyAlignment="1">
      <alignment horizontal="left" wrapText="1"/>
    </xf>
    <xf numFmtId="0" fontId="48" fillId="0" borderId="0" xfId="0" applyFont="1" applyAlignment="1">
      <alignment horizontal="center" wrapText="1"/>
    </xf>
    <xf numFmtId="0" fontId="48" fillId="0" borderId="0" xfId="0" applyFont="1" applyAlignment="1">
      <alignment horizontal="center" vertical="center" wrapText="1"/>
    </xf>
    <xf numFmtId="0" fontId="56" fillId="0" borderId="14" xfId="0" applyFont="1" applyBorder="1" applyAlignment="1">
      <alignment horizontal="center" wrapText="1"/>
    </xf>
    <xf numFmtId="0" fontId="56" fillId="0" borderId="15" xfId="0" applyFont="1" applyBorder="1" applyAlignment="1">
      <alignment horizontal="center" wrapText="1"/>
    </xf>
    <xf numFmtId="0" fontId="54" fillId="27" borderId="14" xfId="0" applyFont="1" applyFill="1" applyBorder="1" applyAlignment="1">
      <alignment horizontal="center" wrapText="1"/>
    </xf>
    <xf numFmtId="0" fontId="54" fillId="27" borderId="15" xfId="0" applyFont="1" applyFill="1" applyBorder="1" applyAlignment="1">
      <alignment horizontal="center" wrapText="1"/>
    </xf>
    <xf numFmtId="0" fontId="56" fillId="27" borderId="14" xfId="0" applyFont="1" applyFill="1" applyBorder="1" applyAlignment="1">
      <alignment horizontal="center" wrapText="1"/>
    </xf>
    <xf numFmtId="0" fontId="56" fillId="27" borderId="15" xfId="0" applyFont="1" applyFill="1" applyBorder="1" applyAlignment="1">
      <alignment horizontal="center" wrapText="1"/>
    </xf>
    <xf numFmtId="0" fontId="54" fillId="0" borderId="14" xfId="0" applyFont="1" applyBorder="1" applyAlignment="1">
      <alignment horizontal="center" wrapText="1"/>
    </xf>
    <xf numFmtId="0" fontId="54" fillId="0" borderId="15" xfId="0" applyFont="1" applyBorder="1" applyAlignment="1">
      <alignment horizontal="center" wrapText="1"/>
    </xf>
    <xf numFmtId="0" fontId="50" fillId="0" borderId="1" xfId="0" applyFont="1" applyBorder="1" applyAlignment="1">
      <alignment horizontal="left" wrapText="1"/>
    </xf>
    <xf numFmtId="0" fontId="35" fillId="0" borderId="0" xfId="0" applyFont="1" applyAlignment="1">
      <alignment horizontal="left"/>
    </xf>
    <xf numFmtId="0" fontId="50" fillId="0" borderId="0" xfId="0" applyFont="1" applyAlignment="1">
      <alignment horizontal="left" wrapText="1"/>
    </xf>
    <xf numFmtId="0" fontId="90" fillId="0" borderId="0" xfId="0" applyFont="1" applyAlignment="1">
      <alignment horizontal="left"/>
    </xf>
    <xf numFmtId="0" fontId="89" fillId="0" borderId="0" xfId="0" applyFont="1" applyAlignment="1">
      <alignment horizontal="left"/>
    </xf>
    <xf numFmtId="0" fontId="86" fillId="0" borderId="0" xfId="0" applyFont="1" applyAlignment="1">
      <alignment horizontal="center"/>
    </xf>
    <xf numFmtId="0" fontId="86" fillId="0" borderId="6" xfId="0" applyFont="1" applyBorder="1" applyAlignment="1">
      <alignment horizontal="center"/>
    </xf>
    <xf numFmtId="0" fontId="85" fillId="0" borderId="14" xfId="0" applyFont="1" applyBorder="1" applyAlignment="1">
      <alignment horizontal="left"/>
    </xf>
    <xf numFmtId="0" fontId="85" fillId="0" borderId="2" xfId="0" applyFont="1" applyBorder="1" applyAlignment="1">
      <alignment horizontal="left"/>
    </xf>
    <xf numFmtId="0" fontId="85" fillId="0" borderId="15" xfId="0" applyFont="1" applyBorder="1" applyAlignment="1">
      <alignment horizontal="left"/>
    </xf>
    <xf numFmtId="0" fontId="86" fillId="0" borderId="1" xfId="0" applyFont="1" applyBorder="1" applyAlignment="1">
      <alignment horizontal="left"/>
    </xf>
    <xf numFmtId="0" fontId="86" fillId="0" borderId="0" xfId="0" applyFont="1" applyAlignment="1">
      <alignment horizontal="center" wrapText="1"/>
    </xf>
    <xf numFmtId="0" fontId="86" fillId="0" borderId="0" xfId="0" applyFont="1" applyAlignment="1">
      <alignment horizontal="right" wrapText="1"/>
    </xf>
    <xf numFmtId="0" fontId="86" fillId="0" borderId="0" xfId="0" applyFont="1" applyAlignment="1">
      <alignment wrapText="1"/>
    </xf>
    <xf numFmtId="0" fontId="86" fillId="0" borderId="25" xfId="0" applyFont="1" applyBorder="1" applyAlignment="1">
      <alignment wrapText="1"/>
    </xf>
    <xf numFmtId="0" fontId="86" fillId="0" borderId="0" xfId="0" applyFont="1" applyAlignment="1">
      <alignment horizontal="right"/>
    </xf>
    <xf numFmtId="0" fontId="85" fillId="0" borderId="0" xfId="0" applyFont="1" applyAlignment="1">
      <alignment wrapText="1"/>
    </xf>
    <xf numFmtId="0" fontId="86" fillId="0" borderId="2" xfId="0" applyFont="1" applyBorder="1" applyAlignment="1">
      <alignment horizontal="center"/>
    </xf>
    <xf numFmtId="0" fontId="86" fillId="0" borderId="22" xfId="0" applyFont="1" applyBorder="1" applyAlignment="1">
      <alignment horizontal="center"/>
    </xf>
    <xf numFmtId="0" fontId="86" fillId="0" borderId="15" xfId="0" applyFont="1" applyBorder="1" applyAlignment="1">
      <alignment horizontal="center"/>
    </xf>
    <xf numFmtId="0" fontId="86" fillId="0" borderId="5" xfId="0" applyFont="1" applyBorder="1" applyAlignment="1">
      <alignment wrapText="1"/>
    </xf>
    <xf numFmtId="0" fontId="86" fillId="0" borderId="6" xfId="0" applyFont="1" applyBorder="1" applyAlignment="1">
      <alignment wrapText="1"/>
    </xf>
    <xf numFmtId="0" fontId="86" fillId="0" borderId="24" xfId="0" applyFont="1" applyBorder="1" applyAlignment="1">
      <alignment wrapText="1"/>
    </xf>
    <xf numFmtId="0" fontId="86" fillId="0" borderId="28" xfId="0" applyFont="1" applyBorder="1" applyAlignment="1">
      <alignment wrapText="1"/>
    </xf>
    <xf numFmtId="0" fontId="86" fillId="0" borderId="1" xfId="0" applyFont="1" applyBorder="1" applyAlignment="1">
      <alignment wrapText="1"/>
    </xf>
    <xf numFmtId="0" fontId="86" fillId="0" borderId="8" xfId="0" applyFont="1" applyBorder="1" applyAlignment="1">
      <alignment wrapText="1"/>
    </xf>
    <xf numFmtId="0" fontId="86" fillId="0" borderId="19" xfId="0" applyFont="1" applyBorder="1" applyAlignment="1">
      <alignment horizontal="center" wrapText="1"/>
    </xf>
    <xf numFmtId="0" fontId="86" fillId="0" borderId="20" xfId="0" applyFont="1" applyBorder="1" applyAlignment="1">
      <alignment horizontal="center" wrapText="1"/>
    </xf>
    <xf numFmtId="0" fontId="86" fillId="0" borderId="19" xfId="0" applyFont="1" applyBorder="1" applyAlignment="1">
      <alignment wrapText="1"/>
    </xf>
    <xf numFmtId="0" fontId="86" fillId="0" borderId="20" xfId="0" applyFont="1" applyBorder="1" applyAlignment="1">
      <alignment wrapText="1"/>
    </xf>
    <xf numFmtId="0" fontId="86" fillId="0" borderId="2" xfId="0" applyFont="1" applyBorder="1" applyAlignment="1">
      <alignment wrapText="1"/>
    </xf>
    <xf numFmtId="0" fontId="86" fillId="0" borderId="22" xfId="0" applyFont="1" applyBorder="1" applyAlignment="1">
      <alignment wrapText="1"/>
    </xf>
    <xf numFmtId="0" fontId="86" fillId="0" borderId="7" xfId="0" applyFont="1" applyBorder="1" applyAlignment="1">
      <alignment wrapText="1"/>
    </xf>
    <xf numFmtId="0" fontId="86" fillId="0" borderId="23" xfId="0" applyFont="1" applyBorder="1" applyAlignment="1">
      <alignment wrapText="1"/>
    </xf>
    <xf numFmtId="0" fontId="86" fillId="0" borderId="26" xfId="0" applyFont="1" applyBorder="1" applyAlignment="1">
      <alignment wrapText="1"/>
    </xf>
    <xf numFmtId="0" fontId="86" fillId="0" borderId="18" xfId="0" applyFont="1" applyBorder="1" applyAlignment="1">
      <alignment horizontal="center" wrapText="1"/>
    </xf>
    <xf numFmtId="0" fontId="86" fillId="0" borderId="27" xfId="0" applyFont="1" applyBorder="1" applyAlignment="1">
      <alignment horizontal="center" wrapText="1"/>
    </xf>
    <xf numFmtId="0" fontId="86" fillId="0" borderId="18" xfId="0" applyFont="1" applyBorder="1" applyAlignment="1">
      <alignment horizontal="left" wrapText="1"/>
    </xf>
    <xf numFmtId="0" fontId="86" fillId="0" borderId="19" xfId="0" applyFont="1" applyBorder="1" applyAlignment="1">
      <alignment horizontal="left" wrapText="1"/>
    </xf>
    <xf numFmtId="0" fontId="86" fillId="0" borderId="27" xfId="0" applyFont="1" applyBorder="1" applyAlignment="1">
      <alignment horizontal="left" wrapText="1"/>
    </xf>
    <xf numFmtId="0" fontId="86" fillId="0" borderId="5" xfId="0" applyFont="1" applyBorder="1" applyAlignment="1">
      <alignment horizontal="left" wrapText="1"/>
    </xf>
    <xf numFmtId="0" fontId="86" fillId="0" borderId="6" xfId="0" applyFont="1" applyBorder="1" applyAlignment="1">
      <alignment horizontal="left" wrapText="1"/>
    </xf>
    <xf numFmtId="0" fontId="86" fillId="0" borderId="23" xfId="0" applyFont="1" applyBorder="1" applyAlignment="1">
      <alignment horizontal="left" wrapText="1"/>
    </xf>
    <xf numFmtId="0" fontId="86" fillId="0" borderId="4" xfId="0" applyFont="1" applyBorder="1" applyAlignment="1">
      <alignment horizontal="left" wrapText="1"/>
    </xf>
    <xf numFmtId="0" fontId="86" fillId="0" borderId="0" xfId="0" applyFont="1" applyAlignment="1">
      <alignment horizontal="left" wrapText="1"/>
    </xf>
    <xf numFmtId="0" fontId="86" fillId="0" borderId="30" xfId="0" applyFont="1" applyBorder="1" applyAlignment="1">
      <alignment horizontal="left" wrapText="1"/>
    </xf>
    <xf numFmtId="0" fontId="86" fillId="0" borderId="24" xfId="0" applyFont="1" applyBorder="1" applyAlignment="1">
      <alignment horizontal="left" wrapText="1"/>
    </xf>
    <xf numFmtId="0" fontId="86" fillId="0" borderId="25" xfId="0" applyFont="1" applyBorder="1" applyAlignment="1">
      <alignment horizontal="left" wrapText="1"/>
    </xf>
    <xf numFmtId="0" fontId="86" fillId="0" borderId="26" xfId="0" applyFont="1" applyBorder="1" applyAlignment="1">
      <alignment horizontal="left" wrapText="1"/>
    </xf>
    <xf numFmtId="0" fontId="86" fillId="0" borderId="4" xfId="0" applyFont="1" applyBorder="1" applyAlignment="1">
      <alignment wrapText="1"/>
    </xf>
    <xf numFmtId="0" fontId="86" fillId="0" borderId="30" xfId="0" applyFont="1" applyBorder="1" applyAlignment="1">
      <alignment wrapText="1"/>
    </xf>
    <xf numFmtId="0" fontId="88" fillId="0" borderId="18" xfId="0" applyFont="1" applyBorder="1" applyAlignment="1">
      <alignment wrapText="1"/>
    </xf>
    <xf numFmtId="0" fontId="88" fillId="0" borderId="20" xfId="0" applyFont="1" applyBorder="1" applyAlignment="1">
      <alignment wrapText="1"/>
    </xf>
    <xf numFmtId="0" fontId="86" fillId="0" borderId="27" xfId="0" applyFont="1" applyBorder="1" applyAlignment="1">
      <alignment wrapText="1"/>
    </xf>
    <xf numFmtId="0" fontId="88" fillId="0" borderId="18" xfId="0" applyFont="1" applyBorder="1" applyAlignment="1">
      <alignment horizontal="center" wrapText="1"/>
    </xf>
    <xf numFmtId="0" fontId="88" fillId="0" borderId="27" xfId="0" applyFont="1" applyBorder="1" applyAlignment="1">
      <alignment horizontal="center" wrapText="1"/>
    </xf>
    <xf numFmtId="0" fontId="88" fillId="0" borderId="18" xfId="0" applyFont="1" applyBorder="1" applyAlignment="1">
      <alignment vertical="center" wrapText="1"/>
    </xf>
    <xf numFmtId="0" fontId="88" fillId="0" borderId="27" xfId="0" applyFont="1" applyBorder="1" applyAlignment="1">
      <alignment vertical="center" wrapText="1"/>
    </xf>
    <xf numFmtId="0" fontId="88" fillId="0" borderId="27" xfId="0" applyFont="1" applyBorder="1" applyAlignment="1">
      <alignment wrapText="1"/>
    </xf>
    <xf numFmtId="0" fontId="87" fillId="0" borderId="6" xfId="0" applyFont="1" applyBorder="1" applyAlignment="1">
      <alignment horizontal="left"/>
    </xf>
    <xf numFmtId="0" fontId="87" fillId="0" borderId="1" xfId="0" applyFont="1" applyBorder="1" applyAlignment="1">
      <alignment horizontal="left"/>
    </xf>
    <xf numFmtId="49" fontId="63" fillId="0" borderId="9" xfId="0" applyNumberFormat="1" applyFont="1" applyBorder="1" applyAlignment="1">
      <alignment horizontal="center" vertical="center" wrapText="1"/>
    </xf>
    <xf numFmtId="49" fontId="40" fillId="0" borderId="9" xfId="0" applyNumberFormat="1" applyFont="1" applyBorder="1" applyAlignment="1">
      <alignment horizontal="center" vertical="center" wrapText="1"/>
    </xf>
    <xf numFmtId="49" fontId="0" fillId="0" borderId="9" xfId="0" applyNumberFormat="1" applyBorder="1" applyAlignment="1">
      <alignment horizontal="center" vertical="center"/>
    </xf>
    <xf numFmtId="0" fontId="1" fillId="0" borderId="0" xfId="0" applyFont="1"/>
    <xf numFmtId="0" fontId="86" fillId="0" borderId="1" xfId="0" applyFont="1" applyBorder="1" applyAlignment="1"/>
    <xf numFmtId="0" fontId="88" fillId="0" borderId="5" xfId="0" applyFont="1" applyBorder="1" applyAlignment="1"/>
    <xf numFmtId="0" fontId="88" fillId="0" borderId="6" xfId="0" applyFont="1" applyBorder="1" applyAlignment="1"/>
    <xf numFmtId="0" fontId="88" fillId="0" borderId="23" xfId="0" applyFont="1" applyBorder="1" applyAlignment="1"/>
    <xf numFmtId="0" fontId="88" fillId="0" borderId="24" xfId="0" applyFont="1" applyBorder="1" applyAlignment="1"/>
    <xf numFmtId="0" fontId="88" fillId="0" borderId="25" xfId="0" applyFont="1" applyBorder="1" applyAlignment="1"/>
    <xf numFmtId="0" fontId="88" fillId="0" borderId="26" xfId="0" applyFont="1" applyBorder="1" applyAlignment="1"/>
    <xf numFmtId="0" fontId="86" fillId="0" borderId="14" xfId="0" applyFont="1" applyBorder="1" applyAlignment="1"/>
    <xf numFmtId="0" fontId="86" fillId="0" borderId="2" xfId="0" applyFont="1" applyBorder="1" applyAlignment="1"/>
    <xf numFmtId="0" fontId="86" fillId="0" borderId="15" xfId="0" applyFont="1" applyBorder="1" applyAlignment="1"/>
    <xf numFmtId="0" fontId="86" fillId="0" borderId="22" xfId="0" applyFont="1" applyBorder="1" applyAlignment="1"/>
    <xf numFmtId="0" fontId="85" fillId="0" borderId="2" xfId="0" applyFont="1" applyBorder="1" applyAlignment="1"/>
    <xf numFmtId="0" fontId="85" fillId="0" borderId="22" xfId="0" applyFont="1" applyBorder="1" applyAlignment="1"/>
    <xf numFmtId="0" fontId="85" fillId="0" borderId="14" xfId="0" applyFont="1" applyBorder="1" applyAlignment="1"/>
    <xf numFmtId="0" fontId="85" fillId="0" borderId="15" xfId="0" applyFont="1" applyBorder="1" applyAlignment="1"/>
    <xf numFmtId="0" fontId="88" fillId="0" borderId="28" xfId="0" applyFont="1" applyBorder="1" applyAlignment="1"/>
    <xf numFmtId="0" fontId="88" fillId="0" borderId="7" xfId="0" applyFont="1" applyBorder="1" applyAlignment="1"/>
    <xf numFmtId="0" fontId="88" fillId="0" borderId="1" xfId="0" applyFont="1" applyBorder="1" applyAlignment="1"/>
    <xf numFmtId="0" fontId="88" fillId="0" borderId="8" xfId="0" applyFont="1" applyBorder="1" applyAlignment="1"/>
    <xf numFmtId="0" fontId="86" fillId="0" borderId="6" xfId="0" applyFont="1" applyBorder="1" applyAlignment="1"/>
    <xf numFmtId="0" fontId="86" fillId="0" borderId="23" xfId="0" applyFont="1" applyBorder="1" applyAlignment="1"/>
    <xf numFmtId="0" fontId="86" fillId="0" borderId="29" xfId="0" applyFont="1" applyBorder="1" applyAlignment="1"/>
    <xf numFmtId="0" fontId="86" fillId="0" borderId="4" xfId="0" applyFont="1" applyBorder="1" applyAlignment="1"/>
    <xf numFmtId="0" fontId="86" fillId="0" borderId="0" xfId="0" applyFont="1" applyAlignment="1"/>
    <xf numFmtId="0" fontId="86" fillId="0" borderId="30" xfId="0" applyFont="1" applyBorder="1" applyAlignment="1"/>
    <xf numFmtId="0" fontId="85" fillId="0" borderId="6" xfId="0" applyFont="1" applyBorder="1" applyAlignment="1"/>
    <xf numFmtId="0" fontId="85" fillId="0" borderId="23" xfId="0" applyFont="1" applyBorder="1" applyAlignment="1"/>
    <xf numFmtId="0" fontId="85" fillId="0" borderId="0" xfId="0" applyFont="1" applyAlignment="1"/>
    <xf numFmtId="10" fontId="86" fillId="0" borderId="2" xfId="0" applyNumberFormat="1" applyFont="1" applyBorder="1" applyAlignment="1"/>
    <xf numFmtId="10" fontId="86" fillId="0" borderId="22" xfId="0" applyNumberFormat="1" applyFont="1" applyBorder="1" applyAlignment="1"/>
    <xf numFmtId="0" fontId="86" fillId="0" borderId="7" xfId="0" applyFont="1" applyBorder="1" applyAlignment="1"/>
    <xf numFmtId="0" fontId="85" fillId="0" borderId="1" xfId="0" applyFont="1" applyBorder="1" applyAlignment="1"/>
    <xf numFmtId="41" fontId="86" fillId="0" borderId="2" xfId="0" applyNumberFormat="1" applyFont="1" applyBorder="1" applyAlignment="1"/>
    <xf numFmtId="41" fontId="86" fillId="0" borderId="22" xfId="0" applyNumberFormat="1" applyFont="1" applyBorder="1" applyAlignment="1"/>
    <xf numFmtId="41" fontId="86" fillId="0" borderId="15" xfId="0" applyNumberFormat="1" applyFont="1" applyBorder="1" applyAlignment="1"/>
    <xf numFmtId="42" fontId="86" fillId="0" borderId="2" xfId="0" applyNumberFormat="1" applyFont="1" applyBorder="1" applyAlignment="1"/>
    <xf numFmtId="42" fontId="86" fillId="0" borderId="22" xfId="0" applyNumberFormat="1" applyFont="1" applyBorder="1" applyAlignment="1"/>
    <xf numFmtId="0" fontId="86" fillId="0" borderId="25" xfId="0" applyFont="1" applyBorder="1" applyAlignment="1"/>
  </cellXfs>
  <cellStyles count="852">
    <cellStyle name="20% - Accent1 2" xfId="7" xr:uid="{00000000-0005-0000-0000-000000000000}"/>
    <cellStyle name="20% - Accent1 3" xfId="8" xr:uid="{00000000-0005-0000-0000-000001000000}"/>
    <cellStyle name="20% - Accent2 2" xfId="9" xr:uid="{00000000-0005-0000-0000-000002000000}"/>
    <cellStyle name="20% - Accent2 3" xfId="10" xr:uid="{00000000-0005-0000-0000-000003000000}"/>
    <cellStyle name="20% - Accent3 2" xfId="11" xr:uid="{00000000-0005-0000-0000-000004000000}"/>
    <cellStyle name="20% - Accent3 3" xfId="12" xr:uid="{00000000-0005-0000-0000-000005000000}"/>
    <cellStyle name="20% - Accent4 2" xfId="13" xr:uid="{00000000-0005-0000-0000-000006000000}"/>
    <cellStyle name="20% - Accent4 3" xfId="14" xr:uid="{00000000-0005-0000-0000-000007000000}"/>
    <cellStyle name="20% - Accent5 2" xfId="15" xr:uid="{00000000-0005-0000-0000-000008000000}"/>
    <cellStyle name="20% - Accent5 3" xfId="16" xr:uid="{00000000-0005-0000-0000-000009000000}"/>
    <cellStyle name="20% - Accent6 2" xfId="17" xr:uid="{00000000-0005-0000-0000-00000A000000}"/>
    <cellStyle name="20% - Accent6 3" xfId="18" xr:uid="{00000000-0005-0000-0000-00000B000000}"/>
    <cellStyle name="40% - Accent1 2" xfId="19" xr:uid="{00000000-0005-0000-0000-00000C000000}"/>
    <cellStyle name="40% - Accent1 3" xfId="20" xr:uid="{00000000-0005-0000-0000-00000D000000}"/>
    <cellStyle name="40% - Accent2 2" xfId="21" xr:uid="{00000000-0005-0000-0000-00000E000000}"/>
    <cellStyle name="40% - Accent2 3" xfId="22" xr:uid="{00000000-0005-0000-0000-00000F000000}"/>
    <cellStyle name="40% - Accent3 2" xfId="23" xr:uid="{00000000-0005-0000-0000-000010000000}"/>
    <cellStyle name="40% - Accent3 3" xfId="24" xr:uid="{00000000-0005-0000-0000-000011000000}"/>
    <cellStyle name="40% - Accent4 2" xfId="25" xr:uid="{00000000-0005-0000-0000-000012000000}"/>
    <cellStyle name="40% - Accent4 3" xfId="26" xr:uid="{00000000-0005-0000-0000-000013000000}"/>
    <cellStyle name="40% - Accent5 2" xfId="27" xr:uid="{00000000-0005-0000-0000-000014000000}"/>
    <cellStyle name="40% - Accent5 3" xfId="28" xr:uid="{00000000-0005-0000-0000-000015000000}"/>
    <cellStyle name="40% - Accent6 2" xfId="29" xr:uid="{00000000-0005-0000-0000-000016000000}"/>
    <cellStyle name="40% - Accent6 3" xfId="30" xr:uid="{00000000-0005-0000-0000-000017000000}"/>
    <cellStyle name="Accent1 - 20%" xfId="31" xr:uid="{00000000-0005-0000-0000-000018000000}"/>
    <cellStyle name="Accent1 - 40%" xfId="32" xr:uid="{00000000-0005-0000-0000-000019000000}"/>
    <cellStyle name="Accent1 - 60%" xfId="33" xr:uid="{00000000-0005-0000-0000-00001A000000}"/>
    <cellStyle name="Accent2 - 20%" xfId="34" xr:uid="{00000000-0005-0000-0000-00001B000000}"/>
    <cellStyle name="Accent2 - 40%" xfId="35" xr:uid="{00000000-0005-0000-0000-00001C000000}"/>
    <cellStyle name="Accent2 - 60%" xfId="36" xr:uid="{00000000-0005-0000-0000-00001D000000}"/>
    <cellStyle name="Accent3 - 20%" xfId="37" xr:uid="{00000000-0005-0000-0000-00001E000000}"/>
    <cellStyle name="Accent3 - 40%" xfId="38" xr:uid="{00000000-0005-0000-0000-00001F000000}"/>
    <cellStyle name="Accent3 - 60%" xfId="39" xr:uid="{00000000-0005-0000-0000-000020000000}"/>
    <cellStyle name="Accent4 - 20%" xfId="40" xr:uid="{00000000-0005-0000-0000-000021000000}"/>
    <cellStyle name="Accent4 - 40%" xfId="41" xr:uid="{00000000-0005-0000-0000-000022000000}"/>
    <cellStyle name="Accent4 - 60%" xfId="42" xr:uid="{00000000-0005-0000-0000-000023000000}"/>
    <cellStyle name="Accent5 - 20%" xfId="43" xr:uid="{00000000-0005-0000-0000-000024000000}"/>
    <cellStyle name="Accent5 - 40%" xfId="44" xr:uid="{00000000-0005-0000-0000-000025000000}"/>
    <cellStyle name="Accent5 - 60%" xfId="45" xr:uid="{00000000-0005-0000-0000-000026000000}"/>
    <cellStyle name="Accent6 - 20%" xfId="46" xr:uid="{00000000-0005-0000-0000-000027000000}"/>
    <cellStyle name="Accent6 - 40%" xfId="47" xr:uid="{00000000-0005-0000-0000-000028000000}"/>
    <cellStyle name="Accent6 - 60%" xfId="48" xr:uid="{00000000-0005-0000-0000-000029000000}"/>
    <cellStyle name="Comma" xfId="840" builtinId="3"/>
    <cellStyle name="Comma  - Style1" xfId="49" xr:uid="{00000000-0005-0000-0000-00002B000000}"/>
    <cellStyle name="Comma  - Style2" xfId="50" xr:uid="{00000000-0005-0000-0000-00002C000000}"/>
    <cellStyle name="Comma  - Style3" xfId="51" xr:uid="{00000000-0005-0000-0000-00002D000000}"/>
    <cellStyle name="Comma  - Style4" xfId="52" xr:uid="{00000000-0005-0000-0000-00002E000000}"/>
    <cellStyle name="Comma  - Style5" xfId="53" xr:uid="{00000000-0005-0000-0000-00002F000000}"/>
    <cellStyle name="Comma  - Style6" xfId="54" xr:uid="{00000000-0005-0000-0000-000030000000}"/>
    <cellStyle name="Comma  - Style7" xfId="55" xr:uid="{00000000-0005-0000-0000-000031000000}"/>
    <cellStyle name="Comma  - Style8" xfId="56" xr:uid="{00000000-0005-0000-0000-000032000000}"/>
    <cellStyle name="Comma - Full" xfId="57" xr:uid="{00000000-0005-0000-0000-000033000000}"/>
    <cellStyle name="Comma - Full 2" xfId="58" xr:uid="{00000000-0005-0000-0000-000034000000}"/>
    <cellStyle name="Comma - Full 3" xfId="59" xr:uid="{00000000-0005-0000-0000-000035000000}"/>
    <cellStyle name="Comma - Full 4" xfId="60" xr:uid="{00000000-0005-0000-0000-000036000000}"/>
    <cellStyle name="Comma - Full 5" xfId="61" xr:uid="{00000000-0005-0000-0000-000037000000}"/>
    <cellStyle name="Comma - Style1" xfId="62" xr:uid="{00000000-0005-0000-0000-000038000000}"/>
    <cellStyle name="Comma - Style2" xfId="63" xr:uid="{00000000-0005-0000-0000-000039000000}"/>
    <cellStyle name="Comma - Style3" xfId="64" xr:uid="{00000000-0005-0000-0000-00003A000000}"/>
    <cellStyle name="Comma - Style4" xfId="65" xr:uid="{00000000-0005-0000-0000-00003B000000}"/>
    <cellStyle name="Comma 15" xfId="66" xr:uid="{00000000-0005-0000-0000-00003C000000}"/>
    <cellStyle name="Comma 15 2" xfId="67" xr:uid="{00000000-0005-0000-0000-00003D000000}"/>
    <cellStyle name="Comma 15 3" xfId="68" xr:uid="{00000000-0005-0000-0000-00003E000000}"/>
    <cellStyle name="Comma 2" xfId="69" xr:uid="{00000000-0005-0000-0000-00003F000000}"/>
    <cellStyle name="Comma 2 10" xfId="70" xr:uid="{00000000-0005-0000-0000-000040000000}"/>
    <cellStyle name="Comma 2 10 2" xfId="71" xr:uid="{00000000-0005-0000-0000-000041000000}"/>
    <cellStyle name="Comma 2 10 3" xfId="72" xr:uid="{00000000-0005-0000-0000-000042000000}"/>
    <cellStyle name="Comma 2 11" xfId="73" xr:uid="{00000000-0005-0000-0000-000043000000}"/>
    <cellStyle name="Comma 2 11 2" xfId="74" xr:uid="{00000000-0005-0000-0000-000044000000}"/>
    <cellStyle name="Comma 2 11 3" xfId="75" xr:uid="{00000000-0005-0000-0000-000045000000}"/>
    <cellStyle name="Comma 2 2" xfId="76" xr:uid="{00000000-0005-0000-0000-000046000000}"/>
    <cellStyle name="Comma 2 2 2" xfId="77" xr:uid="{00000000-0005-0000-0000-000047000000}"/>
    <cellStyle name="Comma 2 2 3" xfId="78" xr:uid="{00000000-0005-0000-0000-000048000000}"/>
    <cellStyle name="Comma 2 3" xfId="79" xr:uid="{00000000-0005-0000-0000-000049000000}"/>
    <cellStyle name="Comma 2 3 2" xfId="80" xr:uid="{00000000-0005-0000-0000-00004A000000}"/>
    <cellStyle name="Comma 2 3 3" xfId="81" xr:uid="{00000000-0005-0000-0000-00004B000000}"/>
    <cellStyle name="Comma 2 4" xfId="82" xr:uid="{00000000-0005-0000-0000-00004C000000}"/>
    <cellStyle name="Comma 2 4 2" xfId="83" xr:uid="{00000000-0005-0000-0000-00004D000000}"/>
    <cellStyle name="Comma 2 4 3" xfId="84" xr:uid="{00000000-0005-0000-0000-00004E000000}"/>
    <cellStyle name="Comma 2 5" xfId="85" xr:uid="{00000000-0005-0000-0000-00004F000000}"/>
    <cellStyle name="Comma 2 5 2" xfId="86" xr:uid="{00000000-0005-0000-0000-000050000000}"/>
    <cellStyle name="Comma 2 5 3" xfId="87" xr:uid="{00000000-0005-0000-0000-000051000000}"/>
    <cellStyle name="Comma 2 6" xfId="88" xr:uid="{00000000-0005-0000-0000-000052000000}"/>
    <cellStyle name="Comma 2 6 2" xfId="89" xr:uid="{00000000-0005-0000-0000-000053000000}"/>
    <cellStyle name="Comma 2 6 3" xfId="90" xr:uid="{00000000-0005-0000-0000-000054000000}"/>
    <cellStyle name="Comma 2 7" xfId="91" xr:uid="{00000000-0005-0000-0000-000055000000}"/>
    <cellStyle name="Comma 2 7 2" xfId="92" xr:uid="{00000000-0005-0000-0000-000056000000}"/>
    <cellStyle name="Comma 2 7 3" xfId="93" xr:uid="{00000000-0005-0000-0000-000057000000}"/>
    <cellStyle name="Comma 2 8" xfId="94" xr:uid="{00000000-0005-0000-0000-000058000000}"/>
    <cellStyle name="Comma 2 8 2" xfId="95" xr:uid="{00000000-0005-0000-0000-000059000000}"/>
    <cellStyle name="Comma 2 8 3" xfId="96" xr:uid="{00000000-0005-0000-0000-00005A000000}"/>
    <cellStyle name="Comma 2 9" xfId="97" xr:uid="{00000000-0005-0000-0000-00005B000000}"/>
    <cellStyle name="Comma 2 9 2" xfId="98" xr:uid="{00000000-0005-0000-0000-00005C000000}"/>
    <cellStyle name="Comma 2 9 3" xfId="99" xr:uid="{00000000-0005-0000-0000-00005D000000}"/>
    <cellStyle name="Comma 3" xfId="100" xr:uid="{00000000-0005-0000-0000-00005E000000}"/>
    <cellStyle name="Comma 3 2" xfId="850" xr:uid="{322F3B55-6319-447C-8B6E-CFB66587F5B8}"/>
    <cellStyle name="Comma 4" xfId="4" xr:uid="{00000000-0005-0000-0000-00005F000000}"/>
    <cellStyle name="Comma 5" xfId="836" xr:uid="{00000000-0005-0000-0000-000060000000}"/>
    <cellStyle name="Comma 6" xfId="839" xr:uid="{00000000-0005-0000-0000-000061000000}"/>
    <cellStyle name="Comma 7" xfId="842" xr:uid="{00000000-0005-0000-0000-000062000000}"/>
    <cellStyle name="Comma0" xfId="101" xr:uid="{00000000-0005-0000-0000-000063000000}"/>
    <cellStyle name="Curre - Style5" xfId="102" xr:uid="{00000000-0005-0000-0000-000064000000}"/>
    <cellStyle name="Curre - Style6" xfId="103" xr:uid="{00000000-0005-0000-0000-000065000000}"/>
    <cellStyle name="Curre - Style7" xfId="104" xr:uid="{00000000-0005-0000-0000-000066000000}"/>
    <cellStyle name="Curre - Style8" xfId="105" xr:uid="{00000000-0005-0000-0000-000067000000}"/>
    <cellStyle name="Currency" xfId="3" builtinId="4"/>
    <cellStyle name="Currency - Full" xfId="106" xr:uid="{00000000-0005-0000-0000-000069000000}"/>
    <cellStyle name="Currency - Full 2" xfId="107" xr:uid="{00000000-0005-0000-0000-00006A000000}"/>
    <cellStyle name="Currency - Full 3" xfId="108" xr:uid="{00000000-0005-0000-0000-00006B000000}"/>
    <cellStyle name="Currency - Full 4" xfId="109" xr:uid="{00000000-0005-0000-0000-00006C000000}"/>
    <cellStyle name="Currency - Full 5" xfId="110" xr:uid="{00000000-0005-0000-0000-00006D000000}"/>
    <cellStyle name="Currency 10" xfId="111" xr:uid="{00000000-0005-0000-0000-00006E000000}"/>
    <cellStyle name="Currency 10 2" xfId="112" xr:uid="{00000000-0005-0000-0000-00006F000000}"/>
    <cellStyle name="Currency 10 3" xfId="113" xr:uid="{00000000-0005-0000-0000-000070000000}"/>
    <cellStyle name="Currency 16" xfId="114" xr:uid="{00000000-0005-0000-0000-000071000000}"/>
    <cellStyle name="Currency 16 2" xfId="115" xr:uid="{00000000-0005-0000-0000-000072000000}"/>
    <cellStyle name="Currency 16 3" xfId="116" xr:uid="{00000000-0005-0000-0000-000073000000}"/>
    <cellStyle name="Currency 17" xfId="117" xr:uid="{00000000-0005-0000-0000-000074000000}"/>
    <cellStyle name="Currency 17 2" xfId="118" xr:uid="{00000000-0005-0000-0000-000075000000}"/>
    <cellStyle name="Currency 17 3" xfId="119" xr:uid="{00000000-0005-0000-0000-000076000000}"/>
    <cellStyle name="Currency 18" xfId="120" xr:uid="{00000000-0005-0000-0000-000077000000}"/>
    <cellStyle name="Currency 18 2" xfId="121" xr:uid="{00000000-0005-0000-0000-000078000000}"/>
    <cellStyle name="Currency 18 3" xfId="122" xr:uid="{00000000-0005-0000-0000-000079000000}"/>
    <cellStyle name="Currency 19" xfId="123" xr:uid="{00000000-0005-0000-0000-00007A000000}"/>
    <cellStyle name="Currency 19 2" xfId="124" xr:uid="{00000000-0005-0000-0000-00007B000000}"/>
    <cellStyle name="Currency 19 3" xfId="125" xr:uid="{00000000-0005-0000-0000-00007C000000}"/>
    <cellStyle name="Currency 2" xfId="126" xr:uid="{00000000-0005-0000-0000-00007D000000}"/>
    <cellStyle name="Currency 2 10" xfId="127" xr:uid="{00000000-0005-0000-0000-00007E000000}"/>
    <cellStyle name="Currency 2 10 2" xfId="128" xr:uid="{00000000-0005-0000-0000-00007F000000}"/>
    <cellStyle name="Currency 2 10 3" xfId="129" xr:uid="{00000000-0005-0000-0000-000080000000}"/>
    <cellStyle name="Currency 2 11" xfId="130" xr:uid="{00000000-0005-0000-0000-000081000000}"/>
    <cellStyle name="Currency 2 11 2" xfId="131" xr:uid="{00000000-0005-0000-0000-000082000000}"/>
    <cellStyle name="Currency 2 11 3" xfId="132" xr:uid="{00000000-0005-0000-0000-000083000000}"/>
    <cellStyle name="Currency 2 12" xfId="133" xr:uid="{00000000-0005-0000-0000-000084000000}"/>
    <cellStyle name="Currency 2 12 2" xfId="134" xr:uid="{00000000-0005-0000-0000-000085000000}"/>
    <cellStyle name="Currency 2 12 3" xfId="135" xr:uid="{00000000-0005-0000-0000-000086000000}"/>
    <cellStyle name="Currency 2 13" xfId="136" xr:uid="{00000000-0005-0000-0000-000087000000}"/>
    <cellStyle name="Currency 2 13 2" xfId="137" xr:uid="{00000000-0005-0000-0000-000088000000}"/>
    <cellStyle name="Currency 2 13 3" xfId="138" xr:uid="{00000000-0005-0000-0000-000089000000}"/>
    <cellStyle name="Currency 2 14" xfId="139" xr:uid="{00000000-0005-0000-0000-00008A000000}"/>
    <cellStyle name="Currency 2 14 2" xfId="140" xr:uid="{00000000-0005-0000-0000-00008B000000}"/>
    <cellStyle name="Currency 2 14 3" xfId="141" xr:uid="{00000000-0005-0000-0000-00008C000000}"/>
    <cellStyle name="Currency 2 15" xfId="142" xr:uid="{00000000-0005-0000-0000-00008D000000}"/>
    <cellStyle name="Currency 2 16" xfId="143" xr:uid="{00000000-0005-0000-0000-00008E000000}"/>
    <cellStyle name="Currency 2 2" xfId="144" xr:uid="{00000000-0005-0000-0000-00008F000000}"/>
    <cellStyle name="Currency 2 2 2" xfId="145" xr:uid="{00000000-0005-0000-0000-000090000000}"/>
    <cellStyle name="Currency 2 2 3" xfId="146" xr:uid="{00000000-0005-0000-0000-000091000000}"/>
    <cellStyle name="Currency 2 3" xfId="147" xr:uid="{00000000-0005-0000-0000-000092000000}"/>
    <cellStyle name="Currency 2 3 2" xfId="148" xr:uid="{00000000-0005-0000-0000-000093000000}"/>
    <cellStyle name="Currency 2 3 3" xfId="149" xr:uid="{00000000-0005-0000-0000-000094000000}"/>
    <cellStyle name="Currency 2 4" xfId="150" xr:uid="{00000000-0005-0000-0000-000095000000}"/>
    <cellStyle name="Currency 2 4 2" xfId="151" xr:uid="{00000000-0005-0000-0000-000096000000}"/>
    <cellStyle name="Currency 2 4 3" xfId="152" xr:uid="{00000000-0005-0000-0000-000097000000}"/>
    <cellStyle name="Currency 2 5" xfId="153" xr:uid="{00000000-0005-0000-0000-000098000000}"/>
    <cellStyle name="Currency 2 5 2" xfId="154" xr:uid="{00000000-0005-0000-0000-000099000000}"/>
    <cellStyle name="Currency 2 5 3" xfId="155" xr:uid="{00000000-0005-0000-0000-00009A000000}"/>
    <cellStyle name="Currency 2 6" xfId="156" xr:uid="{00000000-0005-0000-0000-00009B000000}"/>
    <cellStyle name="Currency 2 6 2" xfId="157" xr:uid="{00000000-0005-0000-0000-00009C000000}"/>
    <cellStyle name="Currency 2 6 3" xfId="158" xr:uid="{00000000-0005-0000-0000-00009D000000}"/>
    <cellStyle name="Currency 2 7" xfId="159" xr:uid="{00000000-0005-0000-0000-00009E000000}"/>
    <cellStyle name="Currency 2 7 2" xfId="160" xr:uid="{00000000-0005-0000-0000-00009F000000}"/>
    <cellStyle name="Currency 2 7 3" xfId="161" xr:uid="{00000000-0005-0000-0000-0000A0000000}"/>
    <cellStyle name="Currency 2 8" xfId="162" xr:uid="{00000000-0005-0000-0000-0000A1000000}"/>
    <cellStyle name="Currency 2 8 2" xfId="163" xr:uid="{00000000-0005-0000-0000-0000A2000000}"/>
    <cellStyle name="Currency 2 8 3" xfId="164" xr:uid="{00000000-0005-0000-0000-0000A3000000}"/>
    <cellStyle name="Currency 2 9" xfId="165" xr:uid="{00000000-0005-0000-0000-0000A4000000}"/>
    <cellStyle name="Currency 2 9 2" xfId="166" xr:uid="{00000000-0005-0000-0000-0000A5000000}"/>
    <cellStyle name="Currency 2 9 3" xfId="167" xr:uid="{00000000-0005-0000-0000-0000A6000000}"/>
    <cellStyle name="Currency 20" xfId="168" xr:uid="{00000000-0005-0000-0000-0000A7000000}"/>
    <cellStyle name="Currency 20 2" xfId="169" xr:uid="{00000000-0005-0000-0000-0000A8000000}"/>
    <cellStyle name="Currency 20 3" xfId="170" xr:uid="{00000000-0005-0000-0000-0000A9000000}"/>
    <cellStyle name="Currency 21" xfId="171" xr:uid="{00000000-0005-0000-0000-0000AA000000}"/>
    <cellStyle name="Currency 21 2" xfId="172" xr:uid="{00000000-0005-0000-0000-0000AB000000}"/>
    <cellStyle name="Currency 21 3" xfId="173" xr:uid="{00000000-0005-0000-0000-0000AC000000}"/>
    <cellStyle name="Currency 23" xfId="174" xr:uid="{00000000-0005-0000-0000-0000AD000000}"/>
    <cellStyle name="Currency 23 2" xfId="175" xr:uid="{00000000-0005-0000-0000-0000AE000000}"/>
    <cellStyle name="Currency 23 3" xfId="176" xr:uid="{00000000-0005-0000-0000-0000AF000000}"/>
    <cellStyle name="Currency 24" xfId="177" xr:uid="{00000000-0005-0000-0000-0000B0000000}"/>
    <cellStyle name="Currency 24 2" xfId="178" xr:uid="{00000000-0005-0000-0000-0000B1000000}"/>
    <cellStyle name="Currency 24 3" xfId="179" xr:uid="{00000000-0005-0000-0000-0000B2000000}"/>
    <cellStyle name="Currency 25" xfId="180" xr:uid="{00000000-0005-0000-0000-0000B3000000}"/>
    <cellStyle name="Currency 25 2" xfId="181" xr:uid="{00000000-0005-0000-0000-0000B4000000}"/>
    <cellStyle name="Currency 25 3" xfId="182" xr:uid="{00000000-0005-0000-0000-0000B5000000}"/>
    <cellStyle name="Currency 26" xfId="183" xr:uid="{00000000-0005-0000-0000-0000B6000000}"/>
    <cellStyle name="Currency 26 2" xfId="184" xr:uid="{00000000-0005-0000-0000-0000B7000000}"/>
    <cellStyle name="Currency 26 3" xfId="185" xr:uid="{00000000-0005-0000-0000-0000B8000000}"/>
    <cellStyle name="Currency 27" xfId="186" xr:uid="{00000000-0005-0000-0000-0000B9000000}"/>
    <cellStyle name="Currency 27 2" xfId="187" xr:uid="{00000000-0005-0000-0000-0000BA000000}"/>
    <cellStyle name="Currency 27 3" xfId="188" xr:uid="{00000000-0005-0000-0000-0000BB000000}"/>
    <cellStyle name="Currency 28" xfId="189" xr:uid="{00000000-0005-0000-0000-0000BC000000}"/>
    <cellStyle name="Currency 28 2" xfId="190" xr:uid="{00000000-0005-0000-0000-0000BD000000}"/>
    <cellStyle name="Currency 28 3" xfId="191" xr:uid="{00000000-0005-0000-0000-0000BE000000}"/>
    <cellStyle name="Currency 29" xfId="192" xr:uid="{00000000-0005-0000-0000-0000BF000000}"/>
    <cellStyle name="Currency 29 2" xfId="193" xr:uid="{00000000-0005-0000-0000-0000C0000000}"/>
    <cellStyle name="Currency 29 3" xfId="194" xr:uid="{00000000-0005-0000-0000-0000C1000000}"/>
    <cellStyle name="Currency 3" xfId="195" xr:uid="{00000000-0005-0000-0000-0000C2000000}"/>
    <cellStyle name="Currency 3 2" xfId="196" xr:uid="{00000000-0005-0000-0000-0000C3000000}"/>
    <cellStyle name="Currency 3 3" xfId="848" xr:uid="{0E96DF8C-206F-43CB-9488-3C32840D6318}"/>
    <cellStyle name="Currency 30" xfId="197" xr:uid="{00000000-0005-0000-0000-0000C4000000}"/>
    <cellStyle name="Currency 30 2" xfId="198" xr:uid="{00000000-0005-0000-0000-0000C5000000}"/>
    <cellStyle name="Currency 30 3" xfId="199" xr:uid="{00000000-0005-0000-0000-0000C6000000}"/>
    <cellStyle name="Currency 31" xfId="200" xr:uid="{00000000-0005-0000-0000-0000C7000000}"/>
    <cellStyle name="Currency 31 2" xfId="201" xr:uid="{00000000-0005-0000-0000-0000C8000000}"/>
    <cellStyle name="Currency 31 3" xfId="202" xr:uid="{00000000-0005-0000-0000-0000C9000000}"/>
    <cellStyle name="Currency 32" xfId="203" xr:uid="{00000000-0005-0000-0000-0000CA000000}"/>
    <cellStyle name="Currency 32 2" xfId="204" xr:uid="{00000000-0005-0000-0000-0000CB000000}"/>
    <cellStyle name="Currency 32 3" xfId="205" xr:uid="{00000000-0005-0000-0000-0000CC000000}"/>
    <cellStyle name="Currency 33" xfId="206" xr:uid="{00000000-0005-0000-0000-0000CD000000}"/>
    <cellStyle name="Currency 33 2" xfId="207" xr:uid="{00000000-0005-0000-0000-0000CE000000}"/>
    <cellStyle name="Currency 33 3" xfId="208" xr:uid="{00000000-0005-0000-0000-0000CF000000}"/>
    <cellStyle name="Currency 34" xfId="209" xr:uid="{00000000-0005-0000-0000-0000D0000000}"/>
    <cellStyle name="Currency 34 2" xfId="210" xr:uid="{00000000-0005-0000-0000-0000D1000000}"/>
    <cellStyle name="Currency 34 3" xfId="211" xr:uid="{00000000-0005-0000-0000-0000D2000000}"/>
    <cellStyle name="Currency 35" xfId="212" xr:uid="{00000000-0005-0000-0000-0000D3000000}"/>
    <cellStyle name="Currency 35 2" xfId="213" xr:uid="{00000000-0005-0000-0000-0000D4000000}"/>
    <cellStyle name="Currency 35 3" xfId="214" xr:uid="{00000000-0005-0000-0000-0000D5000000}"/>
    <cellStyle name="Currency 36" xfId="215" xr:uid="{00000000-0005-0000-0000-0000D6000000}"/>
    <cellStyle name="Currency 36 2" xfId="216" xr:uid="{00000000-0005-0000-0000-0000D7000000}"/>
    <cellStyle name="Currency 36 3" xfId="217" xr:uid="{00000000-0005-0000-0000-0000D8000000}"/>
    <cellStyle name="Currency 37" xfId="218" xr:uid="{00000000-0005-0000-0000-0000D9000000}"/>
    <cellStyle name="Currency 37 2" xfId="219" xr:uid="{00000000-0005-0000-0000-0000DA000000}"/>
    <cellStyle name="Currency 37 3" xfId="220" xr:uid="{00000000-0005-0000-0000-0000DB000000}"/>
    <cellStyle name="Currency 38" xfId="221" xr:uid="{00000000-0005-0000-0000-0000DC000000}"/>
    <cellStyle name="Currency 38 2" xfId="222" xr:uid="{00000000-0005-0000-0000-0000DD000000}"/>
    <cellStyle name="Currency 38 3" xfId="223" xr:uid="{00000000-0005-0000-0000-0000DE000000}"/>
    <cellStyle name="Currency 39" xfId="224" xr:uid="{00000000-0005-0000-0000-0000DF000000}"/>
    <cellStyle name="Currency 39 2" xfId="225" xr:uid="{00000000-0005-0000-0000-0000E0000000}"/>
    <cellStyle name="Currency 39 3" xfId="226" xr:uid="{00000000-0005-0000-0000-0000E1000000}"/>
    <cellStyle name="Currency 4" xfId="227" xr:uid="{00000000-0005-0000-0000-0000E2000000}"/>
    <cellStyle name="Currency 40" xfId="228" xr:uid="{00000000-0005-0000-0000-0000E3000000}"/>
    <cellStyle name="Currency 40 2" xfId="229" xr:uid="{00000000-0005-0000-0000-0000E4000000}"/>
    <cellStyle name="Currency 40 3" xfId="230" xr:uid="{00000000-0005-0000-0000-0000E5000000}"/>
    <cellStyle name="Currency 41" xfId="231" xr:uid="{00000000-0005-0000-0000-0000E6000000}"/>
    <cellStyle name="Currency 41 2" xfId="232" xr:uid="{00000000-0005-0000-0000-0000E7000000}"/>
    <cellStyle name="Currency 41 3" xfId="233" xr:uid="{00000000-0005-0000-0000-0000E8000000}"/>
    <cellStyle name="Currency 42" xfId="234" xr:uid="{00000000-0005-0000-0000-0000E9000000}"/>
    <cellStyle name="Currency 42 2" xfId="235" xr:uid="{00000000-0005-0000-0000-0000EA000000}"/>
    <cellStyle name="Currency 42 3" xfId="236" xr:uid="{00000000-0005-0000-0000-0000EB000000}"/>
    <cellStyle name="Currency 43" xfId="237" xr:uid="{00000000-0005-0000-0000-0000EC000000}"/>
    <cellStyle name="Currency 43 2" xfId="238" xr:uid="{00000000-0005-0000-0000-0000ED000000}"/>
    <cellStyle name="Currency 43 3" xfId="239" xr:uid="{00000000-0005-0000-0000-0000EE000000}"/>
    <cellStyle name="Currency 44" xfId="240" xr:uid="{00000000-0005-0000-0000-0000EF000000}"/>
    <cellStyle name="Currency 44 2" xfId="241" xr:uid="{00000000-0005-0000-0000-0000F0000000}"/>
    <cellStyle name="Currency 44 3" xfId="242" xr:uid="{00000000-0005-0000-0000-0000F1000000}"/>
    <cellStyle name="Currency 45" xfId="243" xr:uid="{00000000-0005-0000-0000-0000F2000000}"/>
    <cellStyle name="Currency 45 2" xfId="244" xr:uid="{00000000-0005-0000-0000-0000F3000000}"/>
    <cellStyle name="Currency 45 3" xfId="245" xr:uid="{00000000-0005-0000-0000-0000F4000000}"/>
    <cellStyle name="Currency 46" xfId="246" xr:uid="{00000000-0005-0000-0000-0000F5000000}"/>
    <cellStyle name="Currency 46 2" xfId="247" xr:uid="{00000000-0005-0000-0000-0000F6000000}"/>
    <cellStyle name="Currency 46 3" xfId="248" xr:uid="{00000000-0005-0000-0000-0000F7000000}"/>
    <cellStyle name="Currency 47" xfId="249" xr:uid="{00000000-0005-0000-0000-0000F8000000}"/>
    <cellStyle name="Currency 47 2" xfId="250" xr:uid="{00000000-0005-0000-0000-0000F9000000}"/>
    <cellStyle name="Currency 47 3" xfId="251" xr:uid="{00000000-0005-0000-0000-0000FA000000}"/>
    <cellStyle name="Currency 48" xfId="252" xr:uid="{00000000-0005-0000-0000-0000FB000000}"/>
    <cellStyle name="Currency 48 2" xfId="253" xr:uid="{00000000-0005-0000-0000-0000FC000000}"/>
    <cellStyle name="Currency 48 3" xfId="254" xr:uid="{00000000-0005-0000-0000-0000FD000000}"/>
    <cellStyle name="Currency 49" xfId="255" xr:uid="{00000000-0005-0000-0000-0000FE000000}"/>
    <cellStyle name="Currency 49 2" xfId="256" xr:uid="{00000000-0005-0000-0000-0000FF000000}"/>
    <cellStyle name="Currency 49 3" xfId="257" xr:uid="{00000000-0005-0000-0000-000000010000}"/>
    <cellStyle name="Currency 5" xfId="258" xr:uid="{00000000-0005-0000-0000-000001010000}"/>
    <cellStyle name="Currency 5 2" xfId="259" xr:uid="{00000000-0005-0000-0000-000002010000}"/>
    <cellStyle name="Currency 5 3" xfId="260" xr:uid="{00000000-0005-0000-0000-000003010000}"/>
    <cellStyle name="Currency 50" xfId="261" xr:uid="{00000000-0005-0000-0000-000004010000}"/>
    <cellStyle name="Currency 50 2" xfId="262" xr:uid="{00000000-0005-0000-0000-000005010000}"/>
    <cellStyle name="Currency 50 3" xfId="263" xr:uid="{00000000-0005-0000-0000-000006010000}"/>
    <cellStyle name="Currency 51" xfId="264" xr:uid="{00000000-0005-0000-0000-000007010000}"/>
    <cellStyle name="Currency 51 2" xfId="265" xr:uid="{00000000-0005-0000-0000-000008010000}"/>
    <cellStyle name="Currency 51 3" xfId="266" xr:uid="{00000000-0005-0000-0000-000009010000}"/>
    <cellStyle name="Currency 52" xfId="267" xr:uid="{00000000-0005-0000-0000-00000A010000}"/>
    <cellStyle name="Currency 52 2" xfId="268" xr:uid="{00000000-0005-0000-0000-00000B010000}"/>
    <cellStyle name="Currency 52 3" xfId="269" xr:uid="{00000000-0005-0000-0000-00000C010000}"/>
    <cellStyle name="Currency 53" xfId="270" xr:uid="{00000000-0005-0000-0000-00000D010000}"/>
    <cellStyle name="Currency 53 2" xfId="271" xr:uid="{00000000-0005-0000-0000-00000E010000}"/>
    <cellStyle name="Currency 53 3" xfId="272" xr:uid="{00000000-0005-0000-0000-00000F010000}"/>
    <cellStyle name="Currency 54" xfId="273" xr:uid="{00000000-0005-0000-0000-000010010000}"/>
    <cellStyle name="Currency 54 2" xfId="274" xr:uid="{00000000-0005-0000-0000-000011010000}"/>
    <cellStyle name="Currency 54 3" xfId="275" xr:uid="{00000000-0005-0000-0000-000012010000}"/>
    <cellStyle name="Currency 55" xfId="276" xr:uid="{00000000-0005-0000-0000-000013010000}"/>
    <cellStyle name="Currency 55 2" xfId="277" xr:uid="{00000000-0005-0000-0000-000014010000}"/>
    <cellStyle name="Currency 55 3" xfId="278" xr:uid="{00000000-0005-0000-0000-000015010000}"/>
    <cellStyle name="Currency 56" xfId="279" xr:uid="{00000000-0005-0000-0000-000016010000}"/>
    <cellStyle name="Currency 56 2" xfId="280" xr:uid="{00000000-0005-0000-0000-000017010000}"/>
    <cellStyle name="Currency 56 3" xfId="281" xr:uid="{00000000-0005-0000-0000-000018010000}"/>
    <cellStyle name="Currency 57" xfId="282" xr:uid="{00000000-0005-0000-0000-000019010000}"/>
    <cellStyle name="Currency 57 2" xfId="283" xr:uid="{00000000-0005-0000-0000-00001A010000}"/>
    <cellStyle name="Currency 57 3" xfId="284" xr:uid="{00000000-0005-0000-0000-00001B010000}"/>
    <cellStyle name="Currency 58" xfId="285" xr:uid="{00000000-0005-0000-0000-00001C010000}"/>
    <cellStyle name="Currency 58 2" xfId="286" xr:uid="{00000000-0005-0000-0000-00001D010000}"/>
    <cellStyle name="Currency 58 3" xfId="287" xr:uid="{00000000-0005-0000-0000-00001E010000}"/>
    <cellStyle name="Currency 59" xfId="288" xr:uid="{00000000-0005-0000-0000-00001F010000}"/>
    <cellStyle name="Currency 59 2" xfId="289" xr:uid="{00000000-0005-0000-0000-000020010000}"/>
    <cellStyle name="Currency 59 3" xfId="290" xr:uid="{00000000-0005-0000-0000-000021010000}"/>
    <cellStyle name="Currency 6" xfId="291" xr:uid="{00000000-0005-0000-0000-000022010000}"/>
    <cellStyle name="Currency 6 2" xfId="292" xr:uid="{00000000-0005-0000-0000-000023010000}"/>
    <cellStyle name="Currency 60" xfId="293" xr:uid="{00000000-0005-0000-0000-000024010000}"/>
    <cellStyle name="Currency 60 2" xfId="294" xr:uid="{00000000-0005-0000-0000-000025010000}"/>
    <cellStyle name="Currency 60 3" xfId="295" xr:uid="{00000000-0005-0000-0000-000026010000}"/>
    <cellStyle name="Currency 61" xfId="296" xr:uid="{00000000-0005-0000-0000-000027010000}"/>
    <cellStyle name="Currency 61 2" xfId="297" xr:uid="{00000000-0005-0000-0000-000028010000}"/>
    <cellStyle name="Currency 61 3" xfId="298" xr:uid="{00000000-0005-0000-0000-000029010000}"/>
    <cellStyle name="Currency 62" xfId="299" xr:uid="{00000000-0005-0000-0000-00002A010000}"/>
    <cellStyle name="Currency 62 2" xfId="300" xr:uid="{00000000-0005-0000-0000-00002B010000}"/>
    <cellStyle name="Currency 62 3" xfId="301" xr:uid="{00000000-0005-0000-0000-00002C010000}"/>
    <cellStyle name="Currency 63" xfId="302" xr:uid="{00000000-0005-0000-0000-00002D010000}"/>
    <cellStyle name="Currency 63 2" xfId="303" xr:uid="{00000000-0005-0000-0000-00002E010000}"/>
    <cellStyle name="Currency 63 3" xfId="304" xr:uid="{00000000-0005-0000-0000-00002F010000}"/>
    <cellStyle name="Currency 64" xfId="305" xr:uid="{00000000-0005-0000-0000-000030010000}"/>
    <cellStyle name="Currency 64 2" xfId="306" xr:uid="{00000000-0005-0000-0000-000031010000}"/>
    <cellStyle name="Currency 64 3" xfId="307" xr:uid="{00000000-0005-0000-0000-000032010000}"/>
    <cellStyle name="Currency 65" xfId="308" xr:uid="{00000000-0005-0000-0000-000033010000}"/>
    <cellStyle name="Currency 65 2" xfId="309" xr:uid="{00000000-0005-0000-0000-000034010000}"/>
    <cellStyle name="Currency 65 3" xfId="310" xr:uid="{00000000-0005-0000-0000-000035010000}"/>
    <cellStyle name="Currency 66" xfId="311" xr:uid="{00000000-0005-0000-0000-000036010000}"/>
    <cellStyle name="Currency 66 2" xfId="312" xr:uid="{00000000-0005-0000-0000-000037010000}"/>
    <cellStyle name="Currency 66 3" xfId="313" xr:uid="{00000000-0005-0000-0000-000038010000}"/>
    <cellStyle name="Currency 67" xfId="314" xr:uid="{00000000-0005-0000-0000-000039010000}"/>
    <cellStyle name="Currency 67 2" xfId="315" xr:uid="{00000000-0005-0000-0000-00003A010000}"/>
    <cellStyle name="Currency 67 3" xfId="316" xr:uid="{00000000-0005-0000-0000-00003B010000}"/>
    <cellStyle name="Currency 68" xfId="317" xr:uid="{00000000-0005-0000-0000-00003C010000}"/>
    <cellStyle name="Currency 68 2" xfId="318" xr:uid="{00000000-0005-0000-0000-00003D010000}"/>
    <cellStyle name="Currency 68 3" xfId="319" xr:uid="{00000000-0005-0000-0000-00003E010000}"/>
    <cellStyle name="Currency 69" xfId="320" xr:uid="{00000000-0005-0000-0000-00003F010000}"/>
    <cellStyle name="Currency 69 2" xfId="321" xr:uid="{00000000-0005-0000-0000-000040010000}"/>
    <cellStyle name="Currency 69 3" xfId="322" xr:uid="{00000000-0005-0000-0000-000041010000}"/>
    <cellStyle name="Currency 7" xfId="323" xr:uid="{00000000-0005-0000-0000-000042010000}"/>
    <cellStyle name="Currency 7 2" xfId="324" xr:uid="{00000000-0005-0000-0000-000043010000}"/>
    <cellStyle name="Currency 70" xfId="325" xr:uid="{00000000-0005-0000-0000-000044010000}"/>
    <cellStyle name="Currency 70 2" xfId="326" xr:uid="{00000000-0005-0000-0000-000045010000}"/>
    <cellStyle name="Currency 70 3" xfId="327" xr:uid="{00000000-0005-0000-0000-000046010000}"/>
    <cellStyle name="Currency 71" xfId="328" xr:uid="{00000000-0005-0000-0000-000047010000}"/>
    <cellStyle name="Currency 71 2" xfId="329" xr:uid="{00000000-0005-0000-0000-000048010000}"/>
    <cellStyle name="Currency 71 3" xfId="330" xr:uid="{00000000-0005-0000-0000-000049010000}"/>
    <cellStyle name="Currency 72" xfId="331" xr:uid="{00000000-0005-0000-0000-00004A010000}"/>
    <cellStyle name="Currency 72 2" xfId="332" xr:uid="{00000000-0005-0000-0000-00004B010000}"/>
    <cellStyle name="Currency 72 3" xfId="333" xr:uid="{00000000-0005-0000-0000-00004C010000}"/>
    <cellStyle name="Currency 73" xfId="334" xr:uid="{00000000-0005-0000-0000-00004D010000}"/>
    <cellStyle name="Currency 73 2" xfId="335" xr:uid="{00000000-0005-0000-0000-00004E010000}"/>
    <cellStyle name="Currency 73 3" xfId="336" xr:uid="{00000000-0005-0000-0000-00004F010000}"/>
    <cellStyle name="Currency 74" xfId="337" xr:uid="{00000000-0005-0000-0000-000050010000}"/>
    <cellStyle name="Currency 74 2" xfId="338" xr:uid="{00000000-0005-0000-0000-000051010000}"/>
    <cellStyle name="Currency 74 3" xfId="339" xr:uid="{00000000-0005-0000-0000-000052010000}"/>
    <cellStyle name="Currency 75" xfId="340" xr:uid="{00000000-0005-0000-0000-000053010000}"/>
    <cellStyle name="Currency 75 2" xfId="341" xr:uid="{00000000-0005-0000-0000-000054010000}"/>
    <cellStyle name="Currency 75 3" xfId="342" xr:uid="{00000000-0005-0000-0000-000055010000}"/>
    <cellStyle name="Currency 76" xfId="343" xr:uid="{00000000-0005-0000-0000-000056010000}"/>
    <cellStyle name="Currency 76 2" xfId="344" xr:uid="{00000000-0005-0000-0000-000057010000}"/>
    <cellStyle name="Currency 76 3" xfId="345" xr:uid="{00000000-0005-0000-0000-000058010000}"/>
    <cellStyle name="Currency 77" xfId="346" xr:uid="{00000000-0005-0000-0000-000059010000}"/>
    <cellStyle name="Currency 77 2" xfId="347" xr:uid="{00000000-0005-0000-0000-00005A010000}"/>
    <cellStyle name="Currency 77 3" xfId="348" xr:uid="{00000000-0005-0000-0000-00005B010000}"/>
    <cellStyle name="Currency 78" xfId="349" xr:uid="{00000000-0005-0000-0000-00005C010000}"/>
    <cellStyle name="Currency 78 2" xfId="350" xr:uid="{00000000-0005-0000-0000-00005D010000}"/>
    <cellStyle name="Currency 78 3" xfId="351" xr:uid="{00000000-0005-0000-0000-00005E010000}"/>
    <cellStyle name="Currency 79" xfId="352" xr:uid="{00000000-0005-0000-0000-00005F010000}"/>
    <cellStyle name="Currency 79 2" xfId="353" xr:uid="{00000000-0005-0000-0000-000060010000}"/>
    <cellStyle name="Currency 79 3" xfId="354" xr:uid="{00000000-0005-0000-0000-000061010000}"/>
    <cellStyle name="Currency 8" xfId="355" xr:uid="{00000000-0005-0000-0000-000062010000}"/>
    <cellStyle name="Currency 80" xfId="356" xr:uid="{00000000-0005-0000-0000-000063010000}"/>
    <cellStyle name="Currency 80 2" xfId="357" xr:uid="{00000000-0005-0000-0000-000064010000}"/>
    <cellStyle name="Currency 80 3" xfId="358" xr:uid="{00000000-0005-0000-0000-000065010000}"/>
    <cellStyle name="Currency 81" xfId="359" xr:uid="{00000000-0005-0000-0000-000066010000}"/>
    <cellStyle name="Currency 81 2" xfId="360" xr:uid="{00000000-0005-0000-0000-000067010000}"/>
    <cellStyle name="Currency 81 3" xfId="361" xr:uid="{00000000-0005-0000-0000-000068010000}"/>
    <cellStyle name="Currency 82" xfId="362" xr:uid="{00000000-0005-0000-0000-000069010000}"/>
    <cellStyle name="Currency 82 2" xfId="363" xr:uid="{00000000-0005-0000-0000-00006A010000}"/>
    <cellStyle name="Currency 82 3" xfId="364" xr:uid="{00000000-0005-0000-0000-00006B010000}"/>
    <cellStyle name="Currency 83" xfId="365" xr:uid="{00000000-0005-0000-0000-00006C010000}"/>
    <cellStyle name="Currency 83 2" xfId="366" xr:uid="{00000000-0005-0000-0000-00006D010000}"/>
    <cellStyle name="Currency 83 3" xfId="367" xr:uid="{00000000-0005-0000-0000-00006E010000}"/>
    <cellStyle name="Currency 84" xfId="368" xr:uid="{00000000-0005-0000-0000-00006F010000}"/>
    <cellStyle name="Currency 84 2" xfId="369" xr:uid="{00000000-0005-0000-0000-000070010000}"/>
    <cellStyle name="Currency 84 3" xfId="370" xr:uid="{00000000-0005-0000-0000-000071010000}"/>
    <cellStyle name="Currency 85" xfId="371" xr:uid="{00000000-0005-0000-0000-000072010000}"/>
    <cellStyle name="Currency 85 2" xfId="372" xr:uid="{00000000-0005-0000-0000-000073010000}"/>
    <cellStyle name="Currency 85 3" xfId="373" xr:uid="{00000000-0005-0000-0000-000074010000}"/>
    <cellStyle name="Currency 86" xfId="374" xr:uid="{00000000-0005-0000-0000-000075010000}"/>
    <cellStyle name="Currency 86 2" xfId="375" xr:uid="{00000000-0005-0000-0000-000076010000}"/>
    <cellStyle name="Currency 86 3" xfId="376" xr:uid="{00000000-0005-0000-0000-000077010000}"/>
    <cellStyle name="Currency 87" xfId="377" xr:uid="{00000000-0005-0000-0000-000078010000}"/>
    <cellStyle name="Currency 87 2" xfId="378" xr:uid="{00000000-0005-0000-0000-000079010000}"/>
    <cellStyle name="Currency 87 3" xfId="379" xr:uid="{00000000-0005-0000-0000-00007A010000}"/>
    <cellStyle name="Currency 88" xfId="380" xr:uid="{00000000-0005-0000-0000-00007B010000}"/>
    <cellStyle name="Currency 88 2" xfId="381" xr:uid="{00000000-0005-0000-0000-00007C010000}"/>
    <cellStyle name="Currency 88 3" xfId="382" xr:uid="{00000000-0005-0000-0000-00007D010000}"/>
    <cellStyle name="Currency 89" xfId="383" xr:uid="{00000000-0005-0000-0000-00007E010000}"/>
    <cellStyle name="Currency 89 2" xfId="384" xr:uid="{00000000-0005-0000-0000-00007F010000}"/>
    <cellStyle name="Currency 89 3" xfId="385" xr:uid="{00000000-0005-0000-0000-000080010000}"/>
    <cellStyle name="Currency 9" xfId="843" xr:uid="{00000000-0005-0000-0000-000081010000}"/>
    <cellStyle name="Currency 90" xfId="386" xr:uid="{00000000-0005-0000-0000-000082010000}"/>
    <cellStyle name="Currency 90 2" xfId="387" xr:uid="{00000000-0005-0000-0000-000083010000}"/>
    <cellStyle name="Currency 90 3" xfId="388" xr:uid="{00000000-0005-0000-0000-000084010000}"/>
    <cellStyle name="Currency 91" xfId="389" xr:uid="{00000000-0005-0000-0000-000085010000}"/>
    <cellStyle name="Currency 91 2" xfId="390" xr:uid="{00000000-0005-0000-0000-000086010000}"/>
    <cellStyle name="Currency 91 3" xfId="391" xr:uid="{00000000-0005-0000-0000-000087010000}"/>
    <cellStyle name="Currency 92" xfId="392" xr:uid="{00000000-0005-0000-0000-000088010000}"/>
    <cellStyle name="Currency 92 2" xfId="393" xr:uid="{00000000-0005-0000-0000-000089010000}"/>
    <cellStyle name="Currency 92 3" xfId="394" xr:uid="{00000000-0005-0000-0000-00008A010000}"/>
    <cellStyle name="Currency0" xfId="395" xr:uid="{00000000-0005-0000-0000-00008B010000}"/>
    <cellStyle name="Date" xfId="396" xr:uid="{00000000-0005-0000-0000-00008C010000}"/>
    <cellStyle name="Day" xfId="397" xr:uid="{00000000-0005-0000-0000-00008D010000}"/>
    <cellStyle name="Day 2" xfId="398" xr:uid="{00000000-0005-0000-0000-00008E010000}"/>
    <cellStyle name="Day 3" xfId="399" xr:uid="{00000000-0005-0000-0000-00008F010000}"/>
    <cellStyle name="Day 4" xfId="400" xr:uid="{00000000-0005-0000-0000-000090010000}"/>
    <cellStyle name="Day 5" xfId="401" xr:uid="{00000000-0005-0000-0000-000091010000}"/>
    <cellStyle name="Dollar 00." xfId="402" xr:uid="{00000000-0005-0000-0000-000092010000}"/>
    <cellStyle name="Dollar 00. 2" xfId="403" xr:uid="{00000000-0005-0000-0000-000093010000}"/>
    <cellStyle name="Dollar 00. 3" xfId="404" xr:uid="{00000000-0005-0000-0000-000094010000}"/>
    <cellStyle name="Emphasis 1" xfId="405" xr:uid="{00000000-0005-0000-0000-000095010000}"/>
    <cellStyle name="Emphasis 2" xfId="406" xr:uid="{00000000-0005-0000-0000-000096010000}"/>
    <cellStyle name="Emphasis 3" xfId="407" xr:uid="{00000000-0005-0000-0000-000097010000}"/>
    <cellStyle name="Fixed" xfId="408" xr:uid="{00000000-0005-0000-0000-000098010000}"/>
    <cellStyle name="General" xfId="409" xr:uid="{00000000-0005-0000-0000-000099010000}"/>
    <cellStyle name="Grey" xfId="410" xr:uid="{00000000-0005-0000-0000-00009A010000}"/>
    <cellStyle name="Grey 2" xfId="411" xr:uid="{00000000-0005-0000-0000-00009B010000}"/>
    <cellStyle name="Grey 3" xfId="412" xr:uid="{00000000-0005-0000-0000-00009C010000}"/>
    <cellStyle name="Header1" xfId="413" xr:uid="{00000000-0005-0000-0000-00009D010000}"/>
    <cellStyle name="Header2" xfId="414" xr:uid="{00000000-0005-0000-0000-00009E010000}"/>
    <cellStyle name="HUD" xfId="415" xr:uid="{00000000-0005-0000-0000-00009F010000}"/>
    <cellStyle name="HUD 2" xfId="416" xr:uid="{00000000-0005-0000-0000-0000A0010000}"/>
    <cellStyle name="HUD 3" xfId="417" xr:uid="{00000000-0005-0000-0000-0000A1010000}"/>
    <cellStyle name="Hyperlink" xfId="851" builtinId="8"/>
    <cellStyle name="Input [yellow]" xfId="418" xr:uid="{00000000-0005-0000-0000-0000A2010000}"/>
    <cellStyle name="Input [yellow] 2" xfId="419" xr:uid="{00000000-0005-0000-0000-0000A3010000}"/>
    <cellStyle name="Input [yellow] 3" xfId="420" xr:uid="{00000000-0005-0000-0000-0000A4010000}"/>
    <cellStyle name="Jack Number Format" xfId="421" xr:uid="{00000000-0005-0000-0000-0000A5010000}"/>
    <cellStyle name="Month" xfId="422" xr:uid="{00000000-0005-0000-0000-0000A6010000}"/>
    <cellStyle name="Month 2" xfId="423" xr:uid="{00000000-0005-0000-0000-0000A7010000}"/>
    <cellStyle name="Month 3" xfId="424" xr:uid="{00000000-0005-0000-0000-0000A8010000}"/>
    <cellStyle name="Month 4" xfId="425" xr:uid="{00000000-0005-0000-0000-0000A9010000}"/>
    <cellStyle name="Month 5" xfId="426" xr:uid="{00000000-0005-0000-0000-0000AA010000}"/>
    <cellStyle name="NACC" xfId="427" xr:uid="{00000000-0005-0000-0000-0000AB010000}"/>
    <cellStyle name="no dec" xfId="428" xr:uid="{00000000-0005-0000-0000-0000AC010000}"/>
    <cellStyle name="no dec 2" xfId="429" xr:uid="{00000000-0005-0000-0000-0000AD010000}"/>
    <cellStyle name="no dec 3" xfId="430" xr:uid="{00000000-0005-0000-0000-0000AE010000}"/>
    <cellStyle name="Normal" xfId="0" builtinId="0"/>
    <cellStyle name="Normal - Style1" xfId="431" xr:uid="{00000000-0005-0000-0000-0000B0010000}"/>
    <cellStyle name="Normal - Style1 2" xfId="432" xr:uid="{00000000-0005-0000-0000-0000B1010000}"/>
    <cellStyle name="Normal - Style1 3" xfId="433" xr:uid="{00000000-0005-0000-0000-0000B2010000}"/>
    <cellStyle name="Normal - Style1 4" xfId="434" xr:uid="{00000000-0005-0000-0000-0000B3010000}"/>
    <cellStyle name="Normal - Style1 5" xfId="435" xr:uid="{00000000-0005-0000-0000-0000B4010000}"/>
    <cellStyle name="Normal - Style2" xfId="436" xr:uid="{00000000-0005-0000-0000-0000B5010000}"/>
    <cellStyle name="Normal - Style3" xfId="437" xr:uid="{00000000-0005-0000-0000-0000B6010000}"/>
    <cellStyle name="Normal - Style4" xfId="438" xr:uid="{00000000-0005-0000-0000-0000B7010000}"/>
    <cellStyle name="Normal - Style5" xfId="439" xr:uid="{00000000-0005-0000-0000-0000B8010000}"/>
    <cellStyle name="Normal - Style6" xfId="440" xr:uid="{00000000-0005-0000-0000-0000B9010000}"/>
    <cellStyle name="Normal - Style7" xfId="441" xr:uid="{00000000-0005-0000-0000-0000BA010000}"/>
    <cellStyle name="Normal - Style8" xfId="442" xr:uid="{00000000-0005-0000-0000-0000BB010000}"/>
    <cellStyle name="Normal 10" xfId="443" xr:uid="{00000000-0005-0000-0000-0000BC010000}"/>
    <cellStyle name="Normal 10 2" xfId="6" xr:uid="{00000000-0005-0000-0000-0000BD010000}"/>
    <cellStyle name="Normal 10 3" xfId="444" xr:uid="{00000000-0005-0000-0000-0000BE010000}"/>
    <cellStyle name="Normal 11" xfId="445" xr:uid="{00000000-0005-0000-0000-0000BF010000}"/>
    <cellStyle name="Normal 11 2" xfId="446" xr:uid="{00000000-0005-0000-0000-0000C0010000}"/>
    <cellStyle name="Normal 11 3" xfId="447" xr:uid="{00000000-0005-0000-0000-0000C1010000}"/>
    <cellStyle name="Normal 12" xfId="448" xr:uid="{00000000-0005-0000-0000-0000C2010000}"/>
    <cellStyle name="Normal 12 2" xfId="449" xr:uid="{00000000-0005-0000-0000-0000C3010000}"/>
    <cellStyle name="Normal 12 3" xfId="450" xr:uid="{00000000-0005-0000-0000-0000C4010000}"/>
    <cellStyle name="Normal 13" xfId="451" xr:uid="{00000000-0005-0000-0000-0000C5010000}"/>
    <cellStyle name="Normal 13 2" xfId="452" xr:uid="{00000000-0005-0000-0000-0000C6010000}"/>
    <cellStyle name="Normal 13 3" xfId="453" xr:uid="{00000000-0005-0000-0000-0000C7010000}"/>
    <cellStyle name="Normal 14" xfId="454" xr:uid="{00000000-0005-0000-0000-0000C8010000}"/>
    <cellStyle name="Normal 14 2" xfId="455" xr:uid="{00000000-0005-0000-0000-0000C9010000}"/>
    <cellStyle name="Normal 14 3" xfId="456" xr:uid="{00000000-0005-0000-0000-0000CA010000}"/>
    <cellStyle name="Normal 15" xfId="457" xr:uid="{00000000-0005-0000-0000-0000CB010000}"/>
    <cellStyle name="Normal 15 2" xfId="458" xr:uid="{00000000-0005-0000-0000-0000CC010000}"/>
    <cellStyle name="Normal 15 3" xfId="459" xr:uid="{00000000-0005-0000-0000-0000CD010000}"/>
    <cellStyle name="Normal 16" xfId="460" xr:uid="{00000000-0005-0000-0000-0000CE010000}"/>
    <cellStyle name="Normal 16 2" xfId="461" xr:uid="{00000000-0005-0000-0000-0000CF010000}"/>
    <cellStyle name="Normal 16 3" xfId="462" xr:uid="{00000000-0005-0000-0000-0000D0010000}"/>
    <cellStyle name="Normal 18" xfId="463" xr:uid="{00000000-0005-0000-0000-0000D1010000}"/>
    <cellStyle name="Normal 18 2" xfId="464" xr:uid="{00000000-0005-0000-0000-0000D2010000}"/>
    <cellStyle name="Normal 18 3" xfId="465" xr:uid="{00000000-0005-0000-0000-0000D3010000}"/>
    <cellStyle name="Normal 19" xfId="466" xr:uid="{00000000-0005-0000-0000-0000D4010000}"/>
    <cellStyle name="Normal 19 2" xfId="467" xr:uid="{00000000-0005-0000-0000-0000D5010000}"/>
    <cellStyle name="Normal 19 3" xfId="468" xr:uid="{00000000-0005-0000-0000-0000D6010000}"/>
    <cellStyle name="Normal 2" xfId="1" xr:uid="{00000000-0005-0000-0000-0000D7010000}"/>
    <cellStyle name="Normal 2 10" xfId="470" xr:uid="{00000000-0005-0000-0000-0000D8010000}"/>
    <cellStyle name="Normal 2 10 2" xfId="471" xr:uid="{00000000-0005-0000-0000-0000D9010000}"/>
    <cellStyle name="Normal 2 10 3" xfId="472" xr:uid="{00000000-0005-0000-0000-0000DA010000}"/>
    <cellStyle name="Normal 2 11" xfId="473" xr:uid="{00000000-0005-0000-0000-0000DB010000}"/>
    <cellStyle name="Normal 2 11 2" xfId="474" xr:uid="{00000000-0005-0000-0000-0000DC010000}"/>
    <cellStyle name="Normal 2 11 3" xfId="475" xr:uid="{00000000-0005-0000-0000-0000DD010000}"/>
    <cellStyle name="Normal 2 12" xfId="476" xr:uid="{00000000-0005-0000-0000-0000DE010000}"/>
    <cellStyle name="Normal 2 12 2" xfId="477" xr:uid="{00000000-0005-0000-0000-0000DF010000}"/>
    <cellStyle name="Normal 2 12 3" xfId="478" xr:uid="{00000000-0005-0000-0000-0000E0010000}"/>
    <cellStyle name="Normal 2 13" xfId="479" xr:uid="{00000000-0005-0000-0000-0000E1010000}"/>
    <cellStyle name="Normal 2 13 2" xfId="480" xr:uid="{00000000-0005-0000-0000-0000E2010000}"/>
    <cellStyle name="Normal 2 13 3" xfId="481" xr:uid="{00000000-0005-0000-0000-0000E3010000}"/>
    <cellStyle name="Normal 2 14" xfId="482" xr:uid="{00000000-0005-0000-0000-0000E4010000}"/>
    <cellStyle name="Normal 2 14 2" xfId="483" xr:uid="{00000000-0005-0000-0000-0000E5010000}"/>
    <cellStyle name="Normal 2 14 3" xfId="484" xr:uid="{00000000-0005-0000-0000-0000E6010000}"/>
    <cellStyle name="Normal 2 15" xfId="469" xr:uid="{00000000-0005-0000-0000-0000E7010000}"/>
    <cellStyle name="Normal 2 2" xfId="485" xr:uid="{00000000-0005-0000-0000-0000E8010000}"/>
    <cellStyle name="Normal 2 2 2" xfId="486" xr:uid="{00000000-0005-0000-0000-0000E9010000}"/>
    <cellStyle name="Normal 2 2 3" xfId="487" xr:uid="{00000000-0005-0000-0000-0000EA010000}"/>
    <cellStyle name="Normal 2 3" xfId="488" xr:uid="{00000000-0005-0000-0000-0000EB010000}"/>
    <cellStyle name="Normal 2 3 2" xfId="489" xr:uid="{00000000-0005-0000-0000-0000EC010000}"/>
    <cellStyle name="Normal 2 3 3" xfId="490" xr:uid="{00000000-0005-0000-0000-0000ED010000}"/>
    <cellStyle name="Normal 2 4" xfId="491" xr:uid="{00000000-0005-0000-0000-0000EE010000}"/>
    <cellStyle name="Normal 2 4 2" xfId="492" xr:uid="{00000000-0005-0000-0000-0000EF010000}"/>
    <cellStyle name="Normal 2 4 3" xfId="493" xr:uid="{00000000-0005-0000-0000-0000F0010000}"/>
    <cellStyle name="Normal 2 5" xfId="494" xr:uid="{00000000-0005-0000-0000-0000F1010000}"/>
    <cellStyle name="Normal 2 5 2" xfId="495" xr:uid="{00000000-0005-0000-0000-0000F2010000}"/>
    <cellStyle name="Normal 2 5 3" xfId="496" xr:uid="{00000000-0005-0000-0000-0000F3010000}"/>
    <cellStyle name="Normal 2 6" xfId="497" xr:uid="{00000000-0005-0000-0000-0000F4010000}"/>
    <cellStyle name="Normal 2 6 2" xfId="498" xr:uid="{00000000-0005-0000-0000-0000F5010000}"/>
    <cellStyle name="Normal 2 6 3" xfId="499" xr:uid="{00000000-0005-0000-0000-0000F6010000}"/>
    <cellStyle name="Normal 2 7" xfId="500" xr:uid="{00000000-0005-0000-0000-0000F7010000}"/>
    <cellStyle name="Normal 2 7 2" xfId="501" xr:uid="{00000000-0005-0000-0000-0000F8010000}"/>
    <cellStyle name="Normal 2 7 3" xfId="502" xr:uid="{00000000-0005-0000-0000-0000F9010000}"/>
    <cellStyle name="Normal 2 8" xfId="503" xr:uid="{00000000-0005-0000-0000-0000FA010000}"/>
    <cellStyle name="Normal 2 8 2" xfId="504" xr:uid="{00000000-0005-0000-0000-0000FB010000}"/>
    <cellStyle name="Normal 2 8 3" xfId="505" xr:uid="{00000000-0005-0000-0000-0000FC010000}"/>
    <cellStyle name="Normal 2 9" xfId="506" xr:uid="{00000000-0005-0000-0000-0000FD010000}"/>
    <cellStyle name="Normal 2 9 2" xfId="507" xr:uid="{00000000-0005-0000-0000-0000FE010000}"/>
    <cellStyle name="Normal 2 9 3" xfId="508" xr:uid="{00000000-0005-0000-0000-0000FF010000}"/>
    <cellStyle name="Normal 20" xfId="509" xr:uid="{00000000-0005-0000-0000-000000020000}"/>
    <cellStyle name="Normal 20 2" xfId="510" xr:uid="{00000000-0005-0000-0000-000001020000}"/>
    <cellStyle name="Normal 20 3" xfId="511" xr:uid="{00000000-0005-0000-0000-000002020000}"/>
    <cellStyle name="Normal 21" xfId="512" xr:uid="{00000000-0005-0000-0000-000003020000}"/>
    <cellStyle name="Normal 21 2" xfId="513" xr:uid="{00000000-0005-0000-0000-000004020000}"/>
    <cellStyle name="Normal 21 3" xfId="514" xr:uid="{00000000-0005-0000-0000-000005020000}"/>
    <cellStyle name="Normal 22" xfId="515" xr:uid="{00000000-0005-0000-0000-000006020000}"/>
    <cellStyle name="Normal 22 2" xfId="516" xr:uid="{00000000-0005-0000-0000-000007020000}"/>
    <cellStyle name="Normal 22 3" xfId="517" xr:uid="{00000000-0005-0000-0000-000008020000}"/>
    <cellStyle name="Normal 23" xfId="518" xr:uid="{00000000-0005-0000-0000-000009020000}"/>
    <cellStyle name="Normal 23 2" xfId="519" xr:uid="{00000000-0005-0000-0000-00000A020000}"/>
    <cellStyle name="Normal 23 3" xfId="520" xr:uid="{00000000-0005-0000-0000-00000B020000}"/>
    <cellStyle name="Normal 24" xfId="521" xr:uid="{00000000-0005-0000-0000-00000C020000}"/>
    <cellStyle name="Normal 24 2" xfId="522" xr:uid="{00000000-0005-0000-0000-00000D020000}"/>
    <cellStyle name="Normal 24 3" xfId="523" xr:uid="{00000000-0005-0000-0000-00000E020000}"/>
    <cellStyle name="Normal 25" xfId="524" xr:uid="{00000000-0005-0000-0000-00000F020000}"/>
    <cellStyle name="Normal 25 2" xfId="525" xr:uid="{00000000-0005-0000-0000-000010020000}"/>
    <cellStyle name="Normal 25 3" xfId="526" xr:uid="{00000000-0005-0000-0000-000011020000}"/>
    <cellStyle name="Normal 26" xfId="527" xr:uid="{00000000-0005-0000-0000-000012020000}"/>
    <cellStyle name="Normal 26 2" xfId="528" xr:uid="{00000000-0005-0000-0000-000013020000}"/>
    <cellStyle name="Normal 26 3" xfId="529" xr:uid="{00000000-0005-0000-0000-000014020000}"/>
    <cellStyle name="Normal 27" xfId="530" xr:uid="{00000000-0005-0000-0000-000015020000}"/>
    <cellStyle name="Normal 27 2" xfId="531" xr:uid="{00000000-0005-0000-0000-000016020000}"/>
    <cellStyle name="Normal 27 3" xfId="532" xr:uid="{00000000-0005-0000-0000-000017020000}"/>
    <cellStyle name="Normal 28" xfId="533" xr:uid="{00000000-0005-0000-0000-000018020000}"/>
    <cellStyle name="Normal 28 2" xfId="534" xr:uid="{00000000-0005-0000-0000-000019020000}"/>
    <cellStyle name="Normal 28 3" xfId="535" xr:uid="{00000000-0005-0000-0000-00001A020000}"/>
    <cellStyle name="Normal 29" xfId="536" xr:uid="{00000000-0005-0000-0000-00001B020000}"/>
    <cellStyle name="Normal 29 2" xfId="537" xr:uid="{00000000-0005-0000-0000-00001C020000}"/>
    <cellStyle name="Normal 29 3" xfId="538" xr:uid="{00000000-0005-0000-0000-00001D020000}"/>
    <cellStyle name="Normal 3" xfId="539" xr:uid="{00000000-0005-0000-0000-00001E020000}"/>
    <cellStyle name="Normal 3 2" xfId="540" xr:uid="{00000000-0005-0000-0000-00001F020000}"/>
    <cellStyle name="Normal 3 2 2" xfId="541" xr:uid="{00000000-0005-0000-0000-000020020000}"/>
    <cellStyle name="Normal 3 2 3" xfId="542" xr:uid="{00000000-0005-0000-0000-000021020000}"/>
    <cellStyle name="Normal 3 3" xfId="543" xr:uid="{00000000-0005-0000-0000-000022020000}"/>
    <cellStyle name="Normal 3 3 2" xfId="544" xr:uid="{00000000-0005-0000-0000-000023020000}"/>
    <cellStyle name="Normal 3 3 3" xfId="545" xr:uid="{00000000-0005-0000-0000-000024020000}"/>
    <cellStyle name="Normal 3 4" xfId="546" xr:uid="{00000000-0005-0000-0000-000025020000}"/>
    <cellStyle name="Normal 3 4 2" xfId="547" xr:uid="{00000000-0005-0000-0000-000026020000}"/>
    <cellStyle name="Normal 3 4 3" xfId="548" xr:uid="{00000000-0005-0000-0000-000027020000}"/>
    <cellStyle name="Normal 30" xfId="549" xr:uid="{00000000-0005-0000-0000-000028020000}"/>
    <cellStyle name="Normal 30 2" xfId="550" xr:uid="{00000000-0005-0000-0000-000029020000}"/>
    <cellStyle name="Normal 30 3" xfId="551" xr:uid="{00000000-0005-0000-0000-00002A020000}"/>
    <cellStyle name="Normal 31" xfId="552" xr:uid="{00000000-0005-0000-0000-00002B020000}"/>
    <cellStyle name="Normal 31 2" xfId="553" xr:uid="{00000000-0005-0000-0000-00002C020000}"/>
    <cellStyle name="Normal 31 3" xfId="554" xr:uid="{00000000-0005-0000-0000-00002D020000}"/>
    <cellStyle name="Normal 32" xfId="555" xr:uid="{00000000-0005-0000-0000-00002E020000}"/>
    <cellStyle name="Normal 32 2" xfId="556" xr:uid="{00000000-0005-0000-0000-00002F020000}"/>
    <cellStyle name="Normal 32 3" xfId="557" xr:uid="{00000000-0005-0000-0000-000030020000}"/>
    <cellStyle name="Normal 33" xfId="558" xr:uid="{00000000-0005-0000-0000-000031020000}"/>
    <cellStyle name="Normal 33 2" xfId="559" xr:uid="{00000000-0005-0000-0000-000032020000}"/>
    <cellStyle name="Normal 33 3" xfId="560" xr:uid="{00000000-0005-0000-0000-000033020000}"/>
    <cellStyle name="Normal 34" xfId="561" xr:uid="{00000000-0005-0000-0000-000034020000}"/>
    <cellStyle name="Normal 34 2" xfId="562" xr:uid="{00000000-0005-0000-0000-000035020000}"/>
    <cellStyle name="Normal 34 3" xfId="563" xr:uid="{00000000-0005-0000-0000-000036020000}"/>
    <cellStyle name="Normal 35" xfId="564" xr:uid="{00000000-0005-0000-0000-000037020000}"/>
    <cellStyle name="Normal 35 2" xfId="565" xr:uid="{00000000-0005-0000-0000-000038020000}"/>
    <cellStyle name="Normal 35 3" xfId="566" xr:uid="{00000000-0005-0000-0000-000039020000}"/>
    <cellStyle name="Normal 36" xfId="567" xr:uid="{00000000-0005-0000-0000-00003A020000}"/>
    <cellStyle name="Normal 36 2" xfId="568" xr:uid="{00000000-0005-0000-0000-00003B020000}"/>
    <cellStyle name="Normal 36 3" xfId="569" xr:uid="{00000000-0005-0000-0000-00003C020000}"/>
    <cellStyle name="Normal 37" xfId="570" xr:uid="{00000000-0005-0000-0000-00003D020000}"/>
    <cellStyle name="Normal 37 2" xfId="571" xr:uid="{00000000-0005-0000-0000-00003E020000}"/>
    <cellStyle name="Normal 37 3" xfId="572" xr:uid="{00000000-0005-0000-0000-00003F020000}"/>
    <cellStyle name="Normal 38" xfId="573" xr:uid="{00000000-0005-0000-0000-000040020000}"/>
    <cellStyle name="Normal 38 2" xfId="574" xr:uid="{00000000-0005-0000-0000-000041020000}"/>
    <cellStyle name="Normal 38 3" xfId="575" xr:uid="{00000000-0005-0000-0000-000042020000}"/>
    <cellStyle name="Normal 39" xfId="576" xr:uid="{00000000-0005-0000-0000-000043020000}"/>
    <cellStyle name="Normal 39 2" xfId="577" xr:uid="{00000000-0005-0000-0000-000044020000}"/>
    <cellStyle name="Normal 39 3" xfId="578" xr:uid="{00000000-0005-0000-0000-000045020000}"/>
    <cellStyle name="Normal 4" xfId="579" xr:uid="{00000000-0005-0000-0000-000046020000}"/>
    <cellStyle name="Normal 40" xfId="580" xr:uid="{00000000-0005-0000-0000-000047020000}"/>
    <cellStyle name="Normal 40 2" xfId="581" xr:uid="{00000000-0005-0000-0000-000048020000}"/>
    <cellStyle name="Normal 40 3" xfId="582" xr:uid="{00000000-0005-0000-0000-000049020000}"/>
    <cellStyle name="Normal 41" xfId="583" xr:uid="{00000000-0005-0000-0000-00004A020000}"/>
    <cellStyle name="Normal 41 2" xfId="584" xr:uid="{00000000-0005-0000-0000-00004B020000}"/>
    <cellStyle name="Normal 41 3" xfId="585" xr:uid="{00000000-0005-0000-0000-00004C020000}"/>
    <cellStyle name="Normal 42" xfId="586" xr:uid="{00000000-0005-0000-0000-00004D020000}"/>
    <cellStyle name="Normal 42 2" xfId="587" xr:uid="{00000000-0005-0000-0000-00004E020000}"/>
    <cellStyle name="Normal 42 3" xfId="588" xr:uid="{00000000-0005-0000-0000-00004F020000}"/>
    <cellStyle name="Normal 43" xfId="589" xr:uid="{00000000-0005-0000-0000-000050020000}"/>
    <cellStyle name="Normal 43 2" xfId="590" xr:uid="{00000000-0005-0000-0000-000051020000}"/>
    <cellStyle name="Normal 43 3" xfId="591" xr:uid="{00000000-0005-0000-0000-000052020000}"/>
    <cellStyle name="Normal 44" xfId="592" xr:uid="{00000000-0005-0000-0000-000053020000}"/>
    <cellStyle name="Normal 44 2" xfId="593" xr:uid="{00000000-0005-0000-0000-000054020000}"/>
    <cellStyle name="Normal 44 3" xfId="594" xr:uid="{00000000-0005-0000-0000-000055020000}"/>
    <cellStyle name="Normal 45" xfId="595" xr:uid="{00000000-0005-0000-0000-000056020000}"/>
    <cellStyle name="Normal 45 2" xfId="596" xr:uid="{00000000-0005-0000-0000-000057020000}"/>
    <cellStyle name="Normal 45 3" xfId="597" xr:uid="{00000000-0005-0000-0000-000058020000}"/>
    <cellStyle name="Normal 46" xfId="598" xr:uid="{00000000-0005-0000-0000-000059020000}"/>
    <cellStyle name="Normal 46 2" xfId="599" xr:uid="{00000000-0005-0000-0000-00005A020000}"/>
    <cellStyle name="Normal 46 3" xfId="600" xr:uid="{00000000-0005-0000-0000-00005B020000}"/>
    <cellStyle name="Normal 47" xfId="601" xr:uid="{00000000-0005-0000-0000-00005C020000}"/>
    <cellStyle name="Normal 47 2" xfId="602" xr:uid="{00000000-0005-0000-0000-00005D020000}"/>
    <cellStyle name="Normal 47 3" xfId="603" xr:uid="{00000000-0005-0000-0000-00005E020000}"/>
    <cellStyle name="Normal 48" xfId="604" xr:uid="{00000000-0005-0000-0000-00005F020000}"/>
    <cellStyle name="Normal 48 2" xfId="605" xr:uid="{00000000-0005-0000-0000-000060020000}"/>
    <cellStyle name="Normal 48 3" xfId="606" xr:uid="{00000000-0005-0000-0000-000061020000}"/>
    <cellStyle name="Normal 49" xfId="607" xr:uid="{00000000-0005-0000-0000-000062020000}"/>
    <cellStyle name="Normal 49 2" xfId="608" xr:uid="{00000000-0005-0000-0000-000063020000}"/>
    <cellStyle name="Normal 49 3" xfId="609" xr:uid="{00000000-0005-0000-0000-000064020000}"/>
    <cellStyle name="Normal 5" xfId="610" xr:uid="{00000000-0005-0000-0000-000065020000}"/>
    <cellStyle name="Normal 5 2" xfId="611" xr:uid="{00000000-0005-0000-0000-000066020000}"/>
    <cellStyle name="Normal 5 3" xfId="612" xr:uid="{00000000-0005-0000-0000-000067020000}"/>
    <cellStyle name="Normal 5 4" xfId="847" xr:uid="{D00A6C4E-0701-456A-9F03-7DA72D1ADDED}"/>
    <cellStyle name="Normal 50" xfId="613" xr:uid="{00000000-0005-0000-0000-000068020000}"/>
    <cellStyle name="Normal 50 2" xfId="614" xr:uid="{00000000-0005-0000-0000-000069020000}"/>
    <cellStyle name="Normal 50 3" xfId="615" xr:uid="{00000000-0005-0000-0000-00006A020000}"/>
    <cellStyle name="Normal 51" xfId="616" xr:uid="{00000000-0005-0000-0000-00006B020000}"/>
    <cellStyle name="Normal 51 2" xfId="617" xr:uid="{00000000-0005-0000-0000-00006C020000}"/>
    <cellStyle name="Normal 51 3" xfId="618" xr:uid="{00000000-0005-0000-0000-00006D020000}"/>
    <cellStyle name="Normal 52" xfId="619" xr:uid="{00000000-0005-0000-0000-00006E020000}"/>
    <cellStyle name="Normal 52 2" xfId="620" xr:uid="{00000000-0005-0000-0000-00006F020000}"/>
    <cellStyle name="Normal 52 3" xfId="621" xr:uid="{00000000-0005-0000-0000-000070020000}"/>
    <cellStyle name="Normal 53" xfId="622" xr:uid="{00000000-0005-0000-0000-000071020000}"/>
    <cellStyle name="Normal 53 2" xfId="623" xr:uid="{00000000-0005-0000-0000-000072020000}"/>
    <cellStyle name="Normal 53 3" xfId="624" xr:uid="{00000000-0005-0000-0000-000073020000}"/>
    <cellStyle name="Normal 54" xfId="625" xr:uid="{00000000-0005-0000-0000-000074020000}"/>
    <cellStyle name="Normal 54 2" xfId="626" xr:uid="{00000000-0005-0000-0000-000075020000}"/>
    <cellStyle name="Normal 54 3" xfId="627" xr:uid="{00000000-0005-0000-0000-000076020000}"/>
    <cellStyle name="Normal 55" xfId="628" xr:uid="{00000000-0005-0000-0000-000077020000}"/>
    <cellStyle name="Normal 55 2" xfId="629" xr:uid="{00000000-0005-0000-0000-000078020000}"/>
    <cellStyle name="Normal 55 3" xfId="630" xr:uid="{00000000-0005-0000-0000-000079020000}"/>
    <cellStyle name="Normal 56" xfId="631" xr:uid="{00000000-0005-0000-0000-00007A020000}"/>
    <cellStyle name="Normal 56 2" xfId="632" xr:uid="{00000000-0005-0000-0000-00007B020000}"/>
    <cellStyle name="Normal 56 3" xfId="633" xr:uid="{00000000-0005-0000-0000-00007C020000}"/>
    <cellStyle name="Normal 57" xfId="634" xr:uid="{00000000-0005-0000-0000-00007D020000}"/>
    <cellStyle name="Normal 57 2" xfId="635" xr:uid="{00000000-0005-0000-0000-00007E020000}"/>
    <cellStyle name="Normal 57 3" xfId="636" xr:uid="{00000000-0005-0000-0000-00007F020000}"/>
    <cellStyle name="Normal 58" xfId="637" xr:uid="{00000000-0005-0000-0000-000080020000}"/>
    <cellStyle name="Normal 58 2" xfId="638" xr:uid="{00000000-0005-0000-0000-000081020000}"/>
    <cellStyle name="Normal 58 3" xfId="639" xr:uid="{00000000-0005-0000-0000-000082020000}"/>
    <cellStyle name="Normal 59" xfId="640" xr:uid="{00000000-0005-0000-0000-000083020000}"/>
    <cellStyle name="Normal 59 2" xfId="641" xr:uid="{00000000-0005-0000-0000-000084020000}"/>
    <cellStyle name="Normal 59 3" xfId="642" xr:uid="{00000000-0005-0000-0000-000085020000}"/>
    <cellStyle name="Normal 6" xfId="643" xr:uid="{00000000-0005-0000-0000-000086020000}"/>
    <cellStyle name="Normal 60" xfId="644" xr:uid="{00000000-0005-0000-0000-000087020000}"/>
    <cellStyle name="Normal 60 2" xfId="645" xr:uid="{00000000-0005-0000-0000-000088020000}"/>
    <cellStyle name="Normal 60 3" xfId="646" xr:uid="{00000000-0005-0000-0000-000089020000}"/>
    <cellStyle name="Normal 61" xfId="647" xr:uid="{00000000-0005-0000-0000-00008A020000}"/>
    <cellStyle name="Normal 61 2" xfId="648" xr:uid="{00000000-0005-0000-0000-00008B020000}"/>
    <cellStyle name="Normal 61 3" xfId="649" xr:uid="{00000000-0005-0000-0000-00008C020000}"/>
    <cellStyle name="Normal 62" xfId="650" xr:uid="{00000000-0005-0000-0000-00008D020000}"/>
    <cellStyle name="Normal 62 2" xfId="651" xr:uid="{00000000-0005-0000-0000-00008E020000}"/>
    <cellStyle name="Normal 62 3" xfId="652" xr:uid="{00000000-0005-0000-0000-00008F020000}"/>
    <cellStyle name="Normal 63" xfId="653" xr:uid="{00000000-0005-0000-0000-000090020000}"/>
    <cellStyle name="Normal 63 2" xfId="654" xr:uid="{00000000-0005-0000-0000-000091020000}"/>
    <cellStyle name="Normal 63 3" xfId="655" xr:uid="{00000000-0005-0000-0000-000092020000}"/>
    <cellStyle name="Normal 64" xfId="656" xr:uid="{00000000-0005-0000-0000-000093020000}"/>
    <cellStyle name="Normal 64 2" xfId="657" xr:uid="{00000000-0005-0000-0000-000094020000}"/>
    <cellStyle name="Normal 64 3" xfId="658" xr:uid="{00000000-0005-0000-0000-000095020000}"/>
    <cellStyle name="Normal 65" xfId="659" xr:uid="{00000000-0005-0000-0000-000096020000}"/>
    <cellStyle name="Normal 65 2" xfId="660" xr:uid="{00000000-0005-0000-0000-000097020000}"/>
    <cellStyle name="Normal 65 3" xfId="661" xr:uid="{00000000-0005-0000-0000-000098020000}"/>
    <cellStyle name="Normal 66" xfId="662" xr:uid="{00000000-0005-0000-0000-000099020000}"/>
    <cellStyle name="Normal 66 2" xfId="663" xr:uid="{00000000-0005-0000-0000-00009A020000}"/>
    <cellStyle name="Normal 66 3" xfId="664" xr:uid="{00000000-0005-0000-0000-00009B020000}"/>
    <cellStyle name="Normal 67" xfId="665" xr:uid="{00000000-0005-0000-0000-00009C020000}"/>
    <cellStyle name="Normal 67 2" xfId="666" xr:uid="{00000000-0005-0000-0000-00009D020000}"/>
    <cellStyle name="Normal 67 3" xfId="667" xr:uid="{00000000-0005-0000-0000-00009E020000}"/>
    <cellStyle name="Normal 68" xfId="668" xr:uid="{00000000-0005-0000-0000-00009F020000}"/>
    <cellStyle name="Normal 68 2" xfId="669" xr:uid="{00000000-0005-0000-0000-0000A0020000}"/>
    <cellStyle name="Normal 68 3" xfId="670" xr:uid="{00000000-0005-0000-0000-0000A1020000}"/>
    <cellStyle name="Normal 69" xfId="671" xr:uid="{00000000-0005-0000-0000-0000A2020000}"/>
    <cellStyle name="Normal 69 2" xfId="672" xr:uid="{00000000-0005-0000-0000-0000A3020000}"/>
    <cellStyle name="Normal 69 3" xfId="673" xr:uid="{00000000-0005-0000-0000-0000A4020000}"/>
    <cellStyle name="Normal 7" xfId="841" xr:uid="{00000000-0005-0000-0000-0000A5020000}"/>
    <cellStyle name="Normal 70" xfId="674" xr:uid="{00000000-0005-0000-0000-0000A6020000}"/>
    <cellStyle name="Normal 70 2" xfId="675" xr:uid="{00000000-0005-0000-0000-0000A7020000}"/>
    <cellStyle name="Normal 70 3" xfId="676" xr:uid="{00000000-0005-0000-0000-0000A8020000}"/>
    <cellStyle name="Normal 71" xfId="677" xr:uid="{00000000-0005-0000-0000-0000A9020000}"/>
    <cellStyle name="Normal 71 2" xfId="678" xr:uid="{00000000-0005-0000-0000-0000AA020000}"/>
    <cellStyle name="Normal 71 3" xfId="679" xr:uid="{00000000-0005-0000-0000-0000AB020000}"/>
    <cellStyle name="Normal 72" xfId="680" xr:uid="{00000000-0005-0000-0000-0000AC020000}"/>
    <cellStyle name="Normal 72 2" xfId="681" xr:uid="{00000000-0005-0000-0000-0000AD020000}"/>
    <cellStyle name="Normal 72 3" xfId="682" xr:uid="{00000000-0005-0000-0000-0000AE020000}"/>
    <cellStyle name="Normal 73" xfId="683" xr:uid="{00000000-0005-0000-0000-0000AF020000}"/>
    <cellStyle name="Normal 73 2" xfId="684" xr:uid="{00000000-0005-0000-0000-0000B0020000}"/>
    <cellStyle name="Normal 73 3" xfId="685" xr:uid="{00000000-0005-0000-0000-0000B1020000}"/>
    <cellStyle name="Normal 74" xfId="686" xr:uid="{00000000-0005-0000-0000-0000B2020000}"/>
    <cellStyle name="Normal 74 2" xfId="687" xr:uid="{00000000-0005-0000-0000-0000B3020000}"/>
    <cellStyle name="Normal 74 3" xfId="688" xr:uid="{00000000-0005-0000-0000-0000B4020000}"/>
    <cellStyle name="Normal 75" xfId="689" xr:uid="{00000000-0005-0000-0000-0000B5020000}"/>
    <cellStyle name="Normal 75 2" xfId="690" xr:uid="{00000000-0005-0000-0000-0000B6020000}"/>
    <cellStyle name="Normal 75 3" xfId="691" xr:uid="{00000000-0005-0000-0000-0000B7020000}"/>
    <cellStyle name="Normal 76" xfId="692" xr:uid="{00000000-0005-0000-0000-0000B8020000}"/>
    <cellStyle name="Normal 76 2" xfId="693" xr:uid="{00000000-0005-0000-0000-0000B9020000}"/>
    <cellStyle name="Normal 76 3" xfId="694" xr:uid="{00000000-0005-0000-0000-0000BA020000}"/>
    <cellStyle name="Normal 77" xfId="695" xr:uid="{00000000-0005-0000-0000-0000BB020000}"/>
    <cellStyle name="Normal 77 2" xfId="696" xr:uid="{00000000-0005-0000-0000-0000BC020000}"/>
    <cellStyle name="Normal 77 3" xfId="697" xr:uid="{00000000-0005-0000-0000-0000BD020000}"/>
    <cellStyle name="Normal 78" xfId="698" xr:uid="{00000000-0005-0000-0000-0000BE020000}"/>
    <cellStyle name="Normal 78 2" xfId="699" xr:uid="{00000000-0005-0000-0000-0000BF020000}"/>
    <cellStyle name="Normal 78 3" xfId="700" xr:uid="{00000000-0005-0000-0000-0000C0020000}"/>
    <cellStyle name="Normal 79" xfId="701" xr:uid="{00000000-0005-0000-0000-0000C1020000}"/>
    <cellStyle name="Normal 79 2" xfId="702" xr:uid="{00000000-0005-0000-0000-0000C2020000}"/>
    <cellStyle name="Normal 79 3" xfId="703" xr:uid="{00000000-0005-0000-0000-0000C3020000}"/>
    <cellStyle name="Normal 8" xfId="846" xr:uid="{74415C00-17C6-421E-B7B5-B2873309BC63}"/>
    <cellStyle name="Normal 8 2" xfId="704" xr:uid="{00000000-0005-0000-0000-0000C4020000}"/>
    <cellStyle name="Normal 80" xfId="705" xr:uid="{00000000-0005-0000-0000-0000C5020000}"/>
    <cellStyle name="Normal 80 2" xfId="706" xr:uid="{00000000-0005-0000-0000-0000C6020000}"/>
    <cellStyle name="Normal 80 3" xfId="707" xr:uid="{00000000-0005-0000-0000-0000C7020000}"/>
    <cellStyle name="Normal 81" xfId="708" xr:uid="{00000000-0005-0000-0000-0000C8020000}"/>
    <cellStyle name="Normal 81 2" xfId="709" xr:uid="{00000000-0005-0000-0000-0000C9020000}"/>
    <cellStyle name="Normal 81 3" xfId="710" xr:uid="{00000000-0005-0000-0000-0000CA020000}"/>
    <cellStyle name="Normal 82" xfId="711" xr:uid="{00000000-0005-0000-0000-0000CB020000}"/>
    <cellStyle name="Normal 82 2" xfId="712" xr:uid="{00000000-0005-0000-0000-0000CC020000}"/>
    <cellStyle name="Normal 82 3" xfId="713" xr:uid="{00000000-0005-0000-0000-0000CD020000}"/>
    <cellStyle name="Normal 83" xfId="714" xr:uid="{00000000-0005-0000-0000-0000CE020000}"/>
    <cellStyle name="Normal 83 2" xfId="715" xr:uid="{00000000-0005-0000-0000-0000CF020000}"/>
    <cellStyle name="Normal 83 3" xfId="716" xr:uid="{00000000-0005-0000-0000-0000D0020000}"/>
    <cellStyle name="Normal 84" xfId="717" xr:uid="{00000000-0005-0000-0000-0000D1020000}"/>
    <cellStyle name="Normal 84 2" xfId="718" xr:uid="{00000000-0005-0000-0000-0000D2020000}"/>
    <cellStyle name="Normal 84 3" xfId="719" xr:uid="{00000000-0005-0000-0000-0000D3020000}"/>
    <cellStyle name="Normal 85" xfId="720" xr:uid="{00000000-0005-0000-0000-0000D4020000}"/>
    <cellStyle name="Normal 85 2" xfId="721" xr:uid="{00000000-0005-0000-0000-0000D5020000}"/>
    <cellStyle name="Normal 85 3" xfId="722" xr:uid="{00000000-0005-0000-0000-0000D6020000}"/>
    <cellStyle name="Normal 86" xfId="723" xr:uid="{00000000-0005-0000-0000-0000D7020000}"/>
    <cellStyle name="Normal 86 2" xfId="724" xr:uid="{00000000-0005-0000-0000-0000D8020000}"/>
    <cellStyle name="Normal 86 3" xfId="725" xr:uid="{00000000-0005-0000-0000-0000D9020000}"/>
    <cellStyle name="Note 10" xfId="726" xr:uid="{00000000-0005-0000-0000-0000DA020000}"/>
    <cellStyle name="Note 10 2" xfId="727" xr:uid="{00000000-0005-0000-0000-0000DB020000}"/>
    <cellStyle name="Note 10 3" xfId="728" xr:uid="{00000000-0005-0000-0000-0000DC020000}"/>
    <cellStyle name="Note 11" xfId="729" xr:uid="{00000000-0005-0000-0000-0000DD020000}"/>
    <cellStyle name="Note 11 2" xfId="730" xr:uid="{00000000-0005-0000-0000-0000DE020000}"/>
    <cellStyle name="Note 11 3" xfId="731" xr:uid="{00000000-0005-0000-0000-0000DF020000}"/>
    <cellStyle name="Note 12" xfId="732" xr:uid="{00000000-0005-0000-0000-0000E0020000}"/>
    <cellStyle name="Note 12 2" xfId="733" xr:uid="{00000000-0005-0000-0000-0000E1020000}"/>
    <cellStyle name="Note 12 3" xfId="734" xr:uid="{00000000-0005-0000-0000-0000E2020000}"/>
    <cellStyle name="Note 13" xfId="735" xr:uid="{00000000-0005-0000-0000-0000E3020000}"/>
    <cellStyle name="Note 13 2" xfId="736" xr:uid="{00000000-0005-0000-0000-0000E4020000}"/>
    <cellStyle name="Note 13 3" xfId="737" xr:uid="{00000000-0005-0000-0000-0000E5020000}"/>
    <cellStyle name="Note 14" xfId="738" xr:uid="{00000000-0005-0000-0000-0000E6020000}"/>
    <cellStyle name="Note 14 2" xfId="739" xr:uid="{00000000-0005-0000-0000-0000E7020000}"/>
    <cellStyle name="Note 14 3" xfId="740" xr:uid="{00000000-0005-0000-0000-0000E8020000}"/>
    <cellStyle name="Note 2" xfId="741" xr:uid="{00000000-0005-0000-0000-0000E9020000}"/>
    <cellStyle name="Note 2 10" xfId="742" xr:uid="{00000000-0005-0000-0000-0000EA020000}"/>
    <cellStyle name="Note 2 10 2" xfId="743" xr:uid="{00000000-0005-0000-0000-0000EB020000}"/>
    <cellStyle name="Note 2 10 3" xfId="744" xr:uid="{00000000-0005-0000-0000-0000EC020000}"/>
    <cellStyle name="Note 2 11" xfId="745" xr:uid="{00000000-0005-0000-0000-0000ED020000}"/>
    <cellStyle name="Note 2 11 2" xfId="746" xr:uid="{00000000-0005-0000-0000-0000EE020000}"/>
    <cellStyle name="Note 2 11 3" xfId="747" xr:uid="{00000000-0005-0000-0000-0000EF020000}"/>
    <cellStyle name="Note 2 12" xfId="748" xr:uid="{00000000-0005-0000-0000-0000F0020000}"/>
    <cellStyle name="Note 2 12 2" xfId="749" xr:uid="{00000000-0005-0000-0000-0000F1020000}"/>
    <cellStyle name="Note 2 12 3" xfId="750" xr:uid="{00000000-0005-0000-0000-0000F2020000}"/>
    <cellStyle name="Note 2 13" xfId="751" xr:uid="{00000000-0005-0000-0000-0000F3020000}"/>
    <cellStyle name="Note 2 13 2" xfId="752" xr:uid="{00000000-0005-0000-0000-0000F4020000}"/>
    <cellStyle name="Note 2 13 3" xfId="753" xr:uid="{00000000-0005-0000-0000-0000F5020000}"/>
    <cellStyle name="Note 2 14" xfId="754" xr:uid="{00000000-0005-0000-0000-0000F6020000}"/>
    <cellStyle name="Note 2 14 2" xfId="755" xr:uid="{00000000-0005-0000-0000-0000F7020000}"/>
    <cellStyle name="Note 2 14 3" xfId="756" xr:uid="{00000000-0005-0000-0000-0000F8020000}"/>
    <cellStyle name="Note 2 15" xfId="757" xr:uid="{00000000-0005-0000-0000-0000F9020000}"/>
    <cellStyle name="Note 2 16" xfId="758" xr:uid="{00000000-0005-0000-0000-0000FA020000}"/>
    <cellStyle name="Note 2 2" xfId="759" xr:uid="{00000000-0005-0000-0000-0000FB020000}"/>
    <cellStyle name="Note 2 2 2" xfId="760" xr:uid="{00000000-0005-0000-0000-0000FC020000}"/>
    <cellStyle name="Note 2 2 3" xfId="761" xr:uid="{00000000-0005-0000-0000-0000FD020000}"/>
    <cellStyle name="Note 2 3" xfId="762" xr:uid="{00000000-0005-0000-0000-0000FE020000}"/>
    <cellStyle name="Note 2 3 2" xfId="763" xr:uid="{00000000-0005-0000-0000-0000FF020000}"/>
    <cellStyle name="Note 2 3 3" xfId="764" xr:uid="{00000000-0005-0000-0000-000000030000}"/>
    <cellStyle name="Note 2 4" xfId="765" xr:uid="{00000000-0005-0000-0000-000001030000}"/>
    <cellStyle name="Note 2 4 2" xfId="766" xr:uid="{00000000-0005-0000-0000-000002030000}"/>
    <cellStyle name="Note 2 4 3" xfId="767" xr:uid="{00000000-0005-0000-0000-000003030000}"/>
    <cellStyle name="Note 2 5" xfId="768" xr:uid="{00000000-0005-0000-0000-000004030000}"/>
    <cellStyle name="Note 2 5 2" xfId="769" xr:uid="{00000000-0005-0000-0000-000005030000}"/>
    <cellStyle name="Note 2 5 3" xfId="770" xr:uid="{00000000-0005-0000-0000-000006030000}"/>
    <cellStyle name="Note 2 6" xfId="771" xr:uid="{00000000-0005-0000-0000-000007030000}"/>
    <cellStyle name="Note 2 6 2" xfId="772" xr:uid="{00000000-0005-0000-0000-000008030000}"/>
    <cellStyle name="Note 2 6 3" xfId="773" xr:uid="{00000000-0005-0000-0000-000009030000}"/>
    <cellStyle name="Note 2 7" xfId="774" xr:uid="{00000000-0005-0000-0000-00000A030000}"/>
    <cellStyle name="Note 2 7 2" xfId="775" xr:uid="{00000000-0005-0000-0000-00000B030000}"/>
    <cellStyle name="Note 2 7 3" xfId="776" xr:uid="{00000000-0005-0000-0000-00000C030000}"/>
    <cellStyle name="Note 2 8" xfId="777" xr:uid="{00000000-0005-0000-0000-00000D030000}"/>
    <cellStyle name="Note 2 8 2" xfId="778" xr:uid="{00000000-0005-0000-0000-00000E030000}"/>
    <cellStyle name="Note 2 8 3" xfId="779" xr:uid="{00000000-0005-0000-0000-00000F030000}"/>
    <cellStyle name="Note 2 9" xfId="780" xr:uid="{00000000-0005-0000-0000-000010030000}"/>
    <cellStyle name="Note 2 9 2" xfId="781" xr:uid="{00000000-0005-0000-0000-000011030000}"/>
    <cellStyle name="Note 2 9 3" xfId="782" xr:uid="{00000000-0005-0000-0000-000012030000}"/>
    <cellStyle name="Note 3" xfId="783" xr:uid="{00000000-0005-0000-0000-000013030000}"/>
    <cellStyle name="Note 3 2" xfId="784" xr:uid="{00000000-0005-0000-0000-000014030000}"/>
    <cellStyle name="Note 3 2 2" xfId="785" xr:uid="{00000000-0005-0000-0000-000015030000}"/>
    <cellStyle name="Note 3 2 3" xfId="786" xr:uid="{00000000-0005-0000-0000-000016030000}"/>
    <cellStyle name="Note 3 3" xfId="787" xr:uid="{00000000-0005-0000-0000-000017030000}"/>
    <cellStyle name="Note 3 3 2" xfId="788" xr:uid="{00000000-0005-0000-0000-000018030000}"/>
    <cellStyle name="Note 3 3 3" xfId="789" xr:uid="{00000000-0005-0000-0000-000019030000}"/>
    <cellStyle name="Note 3 4" xfId="790" xr:uid="{00000000-0005-0000-0000-00001A030000}"/>
    <cellStyle name="Note 3 4 2" xfId="791" xr:uid="{00000000-0005-0000-0000-00001B030000}"/>
    <cellStyle name="Note 3 4 3" xfId="792" xr:uid="{00000000-0005-0000-0000-00001C030000}"/>
    <cellStyle name="Note 3 5" xfId="793" xr:uid="{00000000-0005-0000-0000-00001D030000}"/>
    <cellStyle name="Note 3 6" xfId="794" xr:uid="{00000000-0005-0000-0000-00001E030000}"/>
    <cellStyle name="Note 4" xfId="795" xr:uid="{00000000-0005-0000-0000-00001F030000}"/>
    <cellStyle name="Note 4 2" xfId="796" xr:uid="{00000000-0005-0000-0000-000020030000}"/>
    <cellStyle name="Note 4 3" xfId="797" xr:uid="{00000000-0005-0000-0000-000021030000}"/>
    <cellStyle name="Note 5" xfId="798" xr:uid="{00000000-0005-0000-0000-000022030000}"/>
    <cellStyle name="Note 5 2" xfId="799" xr:uid="{00000000-0005-0000-0000-000023030000}"/>
    <cellStyle name="Note 5 3" xfId="800" xr:uid="{00000000-0005-0000-0000-000024030000}"/>
    <cellStyle name="Note 6" xfId="801" xr:uid="{00000000-0005-0000-0000-000025030000}"/>
    <cellStyle name="Note 6 2" xfId="802" xr:uid="{00000000-0005-0000-0000-000026030000}"/>
    <cellStyle name="Note 6 3" xfId="803" xr:uid="{00000000-0005-0000-0000-000027030000}"/>
    <cellStyle name="Note 7" xfId="804" xr:uid="{00000000-0005-0000-0000-000028030000}"/>
    <cellStyle name="Note 7 2" xfId="805" xr:uid="{00000000-0005-0000-0000-000029030000}"/>
    <cellStyle name="Note 7 3" xfId="806" xr:uid="{00000000-0005-0000-0000-00002A030000}"/>
    <cellStyle name="Note 8" xfId="807" xr:uid="{00000000-0005-0000-0000-00002B030000}"/>
    <cellStyle name="Note 8 2" xfId="808" xr:uid="{00000000-0005-0000-0000-00002C030000}"/>
    <cellStyle name="Note 8 3" xfId="809" xr:uid="{00000000-0005-0000-0000-00002D030000}"/>
    <cellStyle name="Note 9" xfId="810" xr:uid="{00000000-0005-0000-0000-00002E030000}"/>
    <cellStyle name="Note 9 2" xfId="811" xr:uid="{00000000-0005-0000-0000-00002F030000}"/>
    <cellStyle name="Note 9 3" xfId="812" xr:uid="{00000000-0005-0000-0000-000030030000}"/>
    <cellStyle name="Percent" xfId="845" builtinId="5"/>
    <cellStyle name="Percent - Full" xfId="813" xr:uid="{00000000-0005-0000-0000-000031030000}"/>
    <cellStyle name="Percent - Full 2" xfId="814" xr:uid="{00000000-0005-0000-0000-000032030000}"/>
    <cellStyle name="Percent - Full 3" xfId="815" xr:uid="{00000000-0005-0000-0000-000033030000}"/>
    <cellStyle name="Percent - Full 4" xfId="816" xr:uid="{00000000-0005-0000-0000-000034030000}"/>
    <cellStyle name="Percent - Full 5" xfId="817" xr:uid="{00000000-0005-0000-0000-000035030000}"/>
    <cellStyle name="Percent [2]" xfId="818" xr:uid="{00000000-0005-0000-0000-000036030000}"/>
    <cellStyle name="Percent [2] 2" xfId="819" xr:uid="{00000000-0005-0000-0000-000037030000}"/>
    <cellStyle name="Percent [2] 3" xfId="820" xr:uid="{00000000-0005-0000-0000-000038030000}"/>
    <cellStyle name="Percent [2] 4" xfId="821" xr:uid="{00000000-0005-0000-0000-000039030000}"/>
    <cellStyle name="Percent [2] 5" xfId="822" xr:uid="{00000000-0005-0000-0000-00003A030000}"/>
    <cellStyle name="Percent 15" xfId="823" xr:uid="{00000000-0005-0000-0000-00003B030000}"/>
    <cellStyle name="Percent 15 2" xfId="824" xr:uid="{00000000-0005-0000-0000-00003C030000}"/>
    <cellStyle name="Percent 15 3" xfId="825" xr:uid="{00000000-0005-0000-0000-00003D030000}"/>
    <cellStyle name="Percent 2" xfId="2" xr:uid="{00000000-0005-0000-0000-00003E030000}"/>
    <cellStyle name="Percent 2 2" xfId="827" xr:uid="{00000000-0005-0000-0000-00003F030000}"/>
    <cellStyle name="Percent 2 3" xfId="826" xr:uid="{00000000-0005-0000-0000-000040030000}"/>
    <cellStyle name="Percent 3" xfId="828" xr:uid="{00000000-0005-0000-0000-000041030000}"/>
    <cellStyle name="Percent 4" xfId="5" xr:uid="{00000000-0005-0000-0000-000042030000}"/>
    <cellStyle name="Percent 4 2" xfId="849" xr:uid="{6D1B8B72-FCB9-439A-A05C-3DA8FB032FF6}"/>
    <cellStyle name="Percent 5" xfId="837" xr:uid="{00000000-0005-0000-0000-000043030000}"/>
    <cellStyle name="Percent 6" xfId="838" xr:uid="{00000000-0005-0000-0000-000044030000}"/>
    <cellStyle name="Percent 7" xfId="844" xr:uid="{00000000-0005-0000-0000-000045030000}"/>
    <cellStyle name="Percentage" xfId="829" xr:uid="{00000000-0005-0000-0000-000046030000}"/>
    <cellStyle name="Percentage 2" xfId="830" xr:uid="{00000000-0005-0000-0000-000047030000}"/>
    <cellStyle name="Percentage 3" xfId="831" xr:uid="{00000000-0005-0000-0000-000048030000}"/>
    <cellStyle name="Shaded Line" xfId="832" xr:uid="{00000000-0005-0000-0000-000049030000}"/>
    <cellStyle name="Shaded Line 2" xfId="833" xr:uid="{00000000-0005-0000-0000-00004A030000}"/>
    <cellStyle name="Shaded Line 3" xfId="834" xr:uid="{00000000-0005-0000-0000-00004B030000}"/>
    <cellStyle name="Sheet Title" xfId="835" xr:uid="{00000000-0005-0000-0000-00004C030000}"/>
  </cellStyles>
  <dxfs count="0"/>
  <tableStyles count="0" defaultTableStyle="TableStyleMedium9" defaultPivotStyle="PivotStyleLight16"/>
  <colors>
    <mruColors>
      <color rgb="FF0096D6"/>
      <color rgb="FFE5F5FF"/>
      <color rgb="FF400F60"/>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976CC-C588-4E71-A163-780F327ECDD1}">
  <dimension ref="A1:C120"/>
  <sheetViews>
    <sheetView topLeftCell="A6" workbookViewId="0">
      <selection activeCell="E23" sqref="E23"/>
    </sheetView>
  </sheetViews>
  <sheetFormatPr defaultRowHeight="18.95" customHeight="1"/>
  <cols>
    <col min="1" max="1" width="44.28515625" customWidth="1"/>
    <col min="2" max="2" width="66.42578125" customWidth="1"/>
    <col min="3" max="3" width="72.85546875" customWidth="1"/>
  </cols>
  <sheetData>
    <row r="1" spans="1:3" ht="26.1">
      <c r="A1" s="2" t="s">
        <v>0</v>
      </c>
      <c r="B1" s="2"/>
    </row>
    <row r="2" spans="1:3" ht="18.95" customHeight="1">
      <c r="A2" s="64" t="s">
        <v>1</v>
      </c>
      <c r="B2" s="64"/>
    </row>
    <row r="3" spans="1:3" ht="18.95" customHeight="1">
      <c r="A3" s="64" t="s">
        <v>2</v>
      </c>
      <c r="B3" s="64"/>
    </row>
    <row r="5" spans="1:3" s="21" customFormat="1" ht="18.95" customHeight="1">
      <c r="A5" s="61" t="s">
        <v>3</v>
      </c>
      <c r="B5" s="69" t="s">
        <v>4</v>
      </c>
      <c r="C5" s="69" t="s">
        <v>5</v>
      </c>
    </row>
    <row r="6" spans="1:3" ht="18.95" customHeight="1">
      <c r="A6" s="321" t="s">
        <v>6</v>
      </c>
      <c r="B6" s="322"/>
      <c r="C6" s="108" t="s">
        <v>7</v>
      </c>
    </row>
    <row r="7" spans="1:3" ht="18.95" customHeight="1">
      <c r="A7" s="319" t="s">
        <v>8</v>
      </c>
      <c r="B7" s="333"/>
      <c r="C7" s="340"/>
    </row>
    <row r="8" spans="1:3" ht="18.95" customHeight="1">
      <c r="A8" s="319" t="s">
        <v>9</v>
      </c>
      <c r="B8" s="333"/>
      <c r="C8" s="341"/>
    </row>
    <row r="9" spans="1:3" ht="18.95" customHeight="1">
      <c r="A9" s="319" t="s">
        <v>10</v>
      </c>
      <c r="B9" s="333"/>
      <c r="C9" s="341"/>
    </row>
    <row r="10" spans="1:3" ht="18.95" customHeight="1">
      <c r="A10" s="319" t="s">
        <v>11</v>
      </c>
      <c r="B10" s="333"/>
      <c r="C10" s="341"/>
    </row>
    <row r="11" spans="1:3" ht="18.95" customHeight="1">
      <c r="A11" s="320" t="s">
        <v>12</v>
      </c>
      <c r="B11" s="333"/>
      <c r="C11" s="341"/>
    </row>
    <row r="12" spans="1:3" ht="18.95" customHeight="1">
      <c r="A12" s="319" t="s">
        <v>13</v>
      </c>
      <c r="B12" s="338"/>
      <c r="C12" s="342"/>
    </row>
    <row r="13" spans="1:3" ht="18.95" customHeight="1">
      <c r="A13" s="321" t="s">
        <v>14</v>
      </c>
      <c r="B13" s="322"/>
      <c r="C13" s="108" t="s">
        <v>7</v>
      </c>
    </row>
    <row r="14" spans="1:3" ht="18.95" customHeight="1">
      <c r="A14" s="319" t="s">
        <v>15</v>
      </c>
      <c r="B14" s="333"/>
      <c r="C14" s="349"/>
    </row>
    <row r="15" spans="1:3" ht="18.95" customHeight="1">
      <c r="A15" s="319" t="s">
        <v>16</v>
      </c>
      <c r="B15" s="333"/>
      <c r="C15" s="350"/>
    </row>
    <row r="16" spans="1:3" ht="18.95" customHeight="1">
      <c r="A16" s="319" t="s">
        <v>10</v>
      </c>
      <c r="B16" s="333"/>
      <c r="C16" s="350"/>
    </row>
    <row r="17" spans="1:3" ht="18.95" customHeight="1">
      <c r="A17" s="319" t="s">
        <v>11</v>
      </c>
      <c r="B17" s="333"/>
      <c r="C17" s="350"/>
    </row>
    <row r="18" spans="1:3" ht="18.95" customHeight="1">
      <c r="A18" s="319" t="s">
        <v>12</v>
      </c>
      <c r="B18" s="333"/>
      <c r="C18" s="350"/>
    </row>
    <row r="19" spans="1:3" ht="18.95" customHeight="1">
      <c r="A19" s="319" t="s">
        <v>13</v>
      </c>
      <c r="B19" s="333"/>
      <c r="C19" s="351"/>
    </row>
    <row r="20" spans="1:3" ht="18.95" customHeight="1">
      <c r="A20" s="321" t="s">
        <v>17</v>
      </c>
      <c r="B20" s="322"/>
      <c r="C20" s="185"/>
    </row>
    <row r="21" spans="1:3" ht="18.95" customHeight="1">
      <c r="A21" s="57" t="s">
        <v>18</v>
      </c>
      <c r="B21" s="58"/>
      <c r="C21" s="336"/>
    </row>
    <row r="22" spans="1:3" ht="60.75">
      <c r="A22" s="57" t="s">
        <v>19</v>
      </c>
      <c r="B22" s="52"/>
      <c r="C22" s="52"/>
    </row>
    <row r="23" spans="1:3" ht="30" customHeight="1">
      <c r="A23" s="129" t="s">
        <v>20</v>
      </c>
      <c r="B23" s="336"/>
      <c r="C23" s="336"/>
    </row>
    <row r="24" spans="1:3" ht="22.5" customHeight="1">
      <c r="A24" s="346" t="s">
        <v>21</v>
      </c>
      <c r="B24" s="346"/>
      <c r="C24" s="57"/>
    </row>
    <row r="25" spans="1:3" ht="18.95" customHeight="1">
      <c r="A25" s="325" t="s">
        <v>22</v>
      </c>
      <c r="B25" s="59" t="s">
        <v>23</v>
      </c>
      <c r="C25" s="59" t="s">
        <v>23</v>
      </c>
    </row>
    <row r="26" spans="1:3" ht="18.95" customHeight="1">
      <c r="A26" s="52"/>
      <c r="B26" s="334"/>
      <c r="C26" s="334"/>
    </row>
    <row r="27" spans="1:3" ht="18.95" customHeight="1">
      <c r="A27" s="52"/>
      <c r="B27" s="334"/>
      <c r="C27" s="334"/>
    </row>
    <row r="28" spans="1:3" ht="18.95" customHeight="1">
      <c r="A28" s="52"/>
      <c r="B28" s="334"/>
      <c r="C28" s="334"/>
    </row>
    <row r="29" spans="1:3" ht="18.95" customHeight="1">
      <c r="A29" s="52"/>
      <c r="B29" s="335"/>
      <c r="C29" s="335"/>
    </row>
    <row r="30" spans="1:3" ht="18.95" customHeight="1">
      <c r="A30" s="52"/>
      <c r="B30" s="334"/>
      <c r="C30" s="334"/>
    </row>
    <row r="31" spans="1:3" ht="18.95" customHeight="1">
      <c r="A31" s="52"/>
      <c r="B31" s="334"/>
      <c r="C31" s="334"/>
    </row>
    <row r="32" spans="1:3" ht="18.95" customHeight="1">
      <c r="A32" s="347" t="s">
        <v>24</v>
      </c>
      <c r="B32" s="348"/>
      <c r="C32" s="185"/>
    </row>
    <row r="33" spans="1:3" ht="15">
      <c r="A33" s="57" t="s">
        <v>18</v>
      </c>
      <c r="B33" s="58"/>
      <c r="C33" s="58"/>
    </row>
    <row r="34" spans="1:3" ht="60.75">
      <c r="A34" s="57" t="s">
        <v>19</v>
      </c>
      <c r="B34" s="52"/>
      <c r="C34" s="336"/>
    </row>
    <row r="35" spans="1:3" ht="18.95" customHeight="1">
      <c r="A35" s="129" t="s">
        <v>20</v>
      </c>
      <c r="B35" s="336"/>
      <c r="C35" s="52"/>
    </row>
    <row r="36" spans="1:3" ht="18.95" customHeight="1">
      <c r="A36" s="346" t="s">
        <v>21</v>
      </c>
      <c r="B36" s="346"/>
      <c r="C36" s="57"/>
    </row>
    <row r="37" spans="1:3" ht="18.95" customHeight="1">
      <c r="A37" s="325" t="s">
        <v>22</v>
      </c>
      <c r="B37" s="59" t="s">
        <v>23</v>
      </c>
      <c r="C37" s="59" t="s">
        <v>23</v>
      </c>
    </row>
    <row r="38" spans="1:3" ht="18.95" customHeight="1">
      <c r="A38" s="52"/>
      <c r="B38" s="334"/>
      <c r="C38" s="334"/>
    </row>
    <row r="39" spans="1:3" ht="18.95" customHeight="1">
      <c r="A39" s="52"/>
      <c r="B39" s="334"/>
      <c r="C39" s="334"/>
    </row>
    <row r="40" spans="1:3" ht="18.95" customHeight="1">
      <c r="A40" s="52"/>
      <c r="B40" s="334"/>
      <c r="C40" s="334"/>
    </row>
    <row r="41" spans="1:3" ht="18.95" customHeight="1">
      <c r="A41" s="52"/>
      <c r="B41" s="335"/>
      <c r="C41" s="335"/>
    </row>
    <row r="42" spans="1:3" ht="18.95" customHeight="1">
      <c r="A42" s="52"/>
      <c r="B42" s="334"/>
      <c r="C42" s="334"/>
    </row>
    <row r="43" spans="1:3" ht="18.95" customHeight="1">
      <c r="A43" s="52"/>
      <c r="B43" s="334"/>
      <c r="C43" s="334"/>
    </row>
    <row r="44" spans="1:3" ht="18.95" customHeight="1">
      <c r="A44" s="321" t="s">
        <v>25</v>
      </c>
      <c r="B44" s="323"/>
      <c r="C44" s="270" t="s">
        <v>7</v>
      </c>
    </row>
    <row r="45" spans="1:3" ht="18.95" customHeight="1">
      <c r="A45" s="319" t="s">
        <v>26</v>
      </c>
      <c r="B45" s="333"/>
      <c r="C45" s="343"/>
    </row>
    <row r="46" spans="1:3" ht="18.95" customHeight="1">
      <c r="A46" s="319" t="s">
        <v>10</v>
      </c>
      <c r="B46" s="333"/>
      <c r="C46" s="344"/>
    </row>
    <row r="47" spans="1:3" ht="18.95" customHeight="1">
      <c r="A47" s="319" t="s">
        <v>11</v>
      </c>
      <c r="B47" s="333"/>
      <c r="C47" s="344"/>
    </row>
    <row r="48" spans="1:3" ht="18.95" customHeight="1">
      <c r="A48" s="319" t="s">
        <v>15</v>
      </c>
      <c r="B48" s="333"/>
      <c r="C48" s="344"/>
    </row>
    <row r="49" spans="1:3" ht="18.95" customHeight="1">
      <c r="A49" s="319" t="s">
        <v>12</v>
      </c>
      <c r="B49" s="333"/>
      <c r="C49" s="344"/>
    </row>
    <row r="50" spans="1:3" ht="18.95" customHeight="1">
      <c r="A50" s="319" t="s">
        <v>13</v>
      </c>
      <c r="B50" s="333"/>
      <c r="C50" s="345"/>
    </row>
    <row r="51" spans="1:3" ht="18.95" customHeight="1">
      <c r="A51" s="321" t="s">
        <v>27</v>
      </c>
      <c r="B51" s="323"/>
      <c r="C51" s="270" t="s">
        <v>7</v>
      </c>
    </row>
    <row r="52" spans="1:3" ht="18.95" customHeight="1">
      <c r="A52" s="319" t="s">
        <v>26</v>
      </c>
      <c r="B52" s="333"/>
      <c r="C52" s="340"/>
    </row>
    <row r="53" spans="1:3" ht="18.95" customHeight="1">
      <c r="A53" s="319" t="s">
        <v>10</v>
      </c>
      <c r="B53" s="333"/>
      <c r="C53" s="341"/>
    </row>
    <row r="54" spans="1:3" ht="18.95" customHeight="1">
      <c r="A54" s="319" t="s">
        <v>11</v>
      </c>
      <c r="B54" s="333"/>
      <c r="C54" s="341"/>
    </row>
    <row r="55" spans="1:3" ht="18.95" customHeight="1">
      <c r="A55" s="319" t="s">
        <v>15</v>
      </c>
      <c r="B55" s="333"/>
      <c r="C55" s="341"/>
    </row>
    <row r="56" spans="1:3" ht="18.95" customHeight="1">
      <c r="A56" s="319" t="s">
        <v>12</v>
      </c>
      <c r="B56" s="333"/>
      <c r="C56" s="341"/>
    </row>
    <row r="57" spans="1:3" ht="18.95" customHeight="1">
      <c r="A57" s="319" t="s">
        <v>13</v>
      </c>
      <c r="B57" s="333"/>
      <c r="C57" s="342"/>
    </row>
    <row r="58" spans="1:3" ht="18.95" customHeight="1">
      <c r="A58" s="321" t="s">
        <v>28</v>
      </c>
      <c r="B58" s="323"/>
      <c r="C58" s="270" t="s">
        <v>7</v>
      </c>
    </row>
    <row r="59" spans="1:3" ht="18.95" customHeight="1">
      <c r="A59" s="319" t="s">
        <v>26</v>
      </c>
      <c r="B59" s="333"/>
      <c r="C59" s="340"/>
    </row>
    <row r="60" spans="1:3" ht="18.95" customHeight="1">
      <c r="A60" s="319" t="s">
        <v>10</v>
      </c>
      <c r="B60" s="333"/>
      <c r="C60" s="341"/>
    </row>
    <row r="61" spans="1:3" ht="18.95" customHeight="1">
      <c r="A61" s="319" t="s">
        <v>11</v>
      </c>
      <c r="B61" s="333"/>
      <c r="C61" s="341"/>
    </row>
    <row r="62" spans="1:3" ht="18.95" customHeight="1">
      <c r="A62" s="319" t="s">
        <v>15</v>
      </c>
      <c r="B62" s="333"/>
      <c r="C62" s="341"/>
    </row>
    <row r="63" spans="1:3" ht="18.95" customHeight="1">
      <c r="A63" s="319" t="s">
        <v>12</v>
      </c>
      <c r="B63" s="333"/>
      <c r="C63" s="341"/>
    </row>
    <row r="64" spans="1:3" ht="18.95" customHeight="1">
      <c r="A64" s="319" t="s">
        <v>13</v>
      </c>
      <c r="B64" s="333"/>
      <c r="C64" s="342"/>
    </row>
    <row r="65" spans="1:3" ht="18.95" customHeight="1">
      <c r="A65" s="347" t="s">
        <v>29</v>
      </c>
      <c r="B65" s="352"/>
      <c r="C65" s="270" t="s">
        <v>7</v>
      </c>
    </row>
    <row r="66" spans="1:3" ht="18.95" customHeight="1">
      <c r="A66" s="319" t="s">
        <v>26</v>
      </c>
      <c r="B66" s="333"/>
      <c r="C66" s="340"/>
    </row>
    <row r="67" spans="1:3" ht="18.95" customHeight="1">
      <c r="A67" s="319" t="s">
        <v>10</v>
      </c>
      <c r="B67" s="333"/>
      <c r="C67" s="341"/>
    </row>
    <row r="68" spans="1:3" ht="18.95" customHeight="1">
      <c r="A68" s="319" t="s">
        <v>11</v>
      </c>
      <c r="B68" s="333"/>
      <c r="C68" s="341"/>
    </row>
    <row r="69" spans="1:3" ht="18.95" customHeight="1">
      <c r="A69" s="319" t="s">
        <v>15</v>
      </c>
      <c r="B69" s="333"/>
      <c r="C69" s="341"/>
    </row>
    <row r="70" spans="1:3" ht="18.95" customHeight="1">
      <c r="A70" s="319" t="s">
        <v>12</v>
      </c>
      <c r="B70" s="333"/>
      <c r="C70" s="341"/>
    </row>
    <row r="71" spans="1:3" ht="18.95" customHeight="1">
      <c r="A71" s="319" t="s">
        <v>13</v>
      </c>
      <c r="B71" s="333"/>
      <c r="C71" s="342"/>
    </row>
    <row r="72" spans="1:3" ht="18.95" customHeight="1">
      <c r="A72" s="321" t="s">
        <v>30</v>
      </c>
      <c r="B72" s="324"/>
      <c r="C72" s="270" t="s">
        <v>7</v>
      </c>
    </row>
    <row r="73" spans="1:3" ht="18.95" customHeight="1">
      <c r="A73" s="319" t="s">
        <v>26</v>
      </c>
      <c r="B73" s="333"/>
      <c r="C73" s="340"/>
    </row>
    <row r="74" spans="1:3" ht="18.95" customHeight="1">
      <c r="A74" s="319" t="s">
        <v>10</v>
      </c>
      <c r="B74" s="333"/>
      <c r="C74" s="341"/>
    </row>
    <row r="75" spans="1:3" ht="18.95" customHeight="1">
      <c r="A75" s="319" t="s">
        <v>11</v>
      </c>
      <c r="B75" s="333"/>
      <c r="C75" s="341"/>
    </row>
    <row r="76" spans="1:3" ht="18.95" customHeight="1">
      <c r="A76" s="319" t="s">
        <v>15</v>
      </c>
      <c r="B76" s="337"/>
      <c r="C76" s="341"/>
    </row>
    <row r="77" spans="1:3" ht="18.95" customHeight="1">
      <c r="A77" s="319" t="s">
        <v>12</v>
      </c>
      <c r="B77" s="333"/>
      <c r="C77" s="341"/>
    </row>
    <row r="78" spans="1:3" ht="18.95" customHeight="1">
      <c r="A78" s="319" t="s">
        <v>13</v>
      </c>
      <c r="B78" s="333"/>
      <c r="C78" s="342"/>
    </row>
    <row r="79" spans="1:3" ht="18.95" customHeight="1">
      <c r="A79" s="321" t="s">
        <v>31</v>
      </c>
      <c r="B79" s="324"/>
      <c r="C79" s="270" t="s">
        <v>7</v>
      </c>
    </row>
    <row r="80" spans="1:3" ht="18.95" customHeight="1">
      <c r="A80" s="319" t="s">
        <v>26</v>
      </c>
      <c r="B80" s="333"/>
      <c r="C80" s="340"/>
    </row>
    <row r="81" spans="1:3" ht="18.95" customHeight="1">
      <c r="A81" s="319" t="s">
        <v>10</v>
      </c>
      <c r="B81" s="333"/>
      <c r="C81" s="341"/>
    </row>
    <row r="82" spans="1:3" ht="18.95" customHeight="1">
      <c r="A82" s="319" t="s">
        <v>11</v>
      </c>
      <c r="B82" s="333"/>
      <c r="C82" s="341"/>
    </row>
    <row r="83" spans="1:3" ht="18.95" customHeight="1">
      <c r="A83" s="319" t="s">
        <v>15</v>
      </c>
      <c r="B83" s="333"/>
      <c r="C83" s="341"/>
    </row>
    <row r="84" spans="1:3" ht="18.95" customHeight="1">
      <c r="A84" s="319" t="s">
        <v>12</v>
      </c>
      <c r="B84" s="333"/>
      <c r="C84" s="341"/>
    </row>
    <row r="85" spans="1:3" ht="18.95" customHeight="1">
      <c r="A85" s="319" t="s">
        <v>13</v>
      </c>
      <c r="B85" s="333"/>
      <c r="C85" s="342"/>
    </row>
    <row r="86" spans="1:3" ht="18.95" customHeight="1">
      <c r="A86" s="321" t="s">
        <v>32</v>
      </c>
      <c r="B86" s="269"/>
      <c r="C86" s="270" t="s">
        <v>7</v>
      </c>
    </row>
    <row r="87" spans="1:3" ht="18.95" customHeight="1">
      <c r="A87" s="319" t="s">
        <v>26</v>
      </c>
      <c r="B87" s="333"/>
      <c r="C87" s="340"/>
    </row>
    <row r="88" spans="1:3" ht="18.95" customHeight="1">
      <c r="A88" s="319" t="s">
        <v>10</v>
      </c>
      <c r="B88" s="333"/>
      <c r="C88" s="341"/>
    </row>
    <row r="89" spans="1:3" ht="18.95" customHeight="1">
      <c r="A89" s="319" t="s">
        <v>11</v>
      </c>
      <c r="B89" s="333"/>
      <c r="C89" s="341"/>
    </row>
    <row r="90" spans="1:3" ht="18.95" customHeight="1">
      <c r="A90" s="319" t="s">
        <v>15</v>
      </c>
      <c r="B90" s="333"/>
      <c r="C90" s="341"/>
    </row>
    <row r="91" spans="1:3" ht="18.95" customHeight="1">
      <c r="A91" s="319" t="s">
        <v>12</v>
      </c>
      <c r="B91" s="333"/>
      <c r="C91" s="341"/>
    </row>
    <row r="92" spans="1:3" ht="18.95" customHeight="1">
      <c r="A92" s="319" t="s">
        <v>13</v>
      </c>
      <c r="B92" s="333"/>
      <c r="C92" s="342"/>
    </row>
    <row r="93" spans="1:3" ht="18.95" customHeight="1">
      <c r="A93" s="321" t="s">
        <v>33</v>
      </c>
      <c r="B93" s="269"/>
      <c r="C93" s="270" t="s">
        <v>7</v>
      </c>
    </row>
    <row r="94" spans="1:3" ht="18.95" customHeight="1">
      <c r="A94" s="319" t="s">
        <v>26</v>
      </c>
      <c r="B94" s="333"/>
      <c r="C94" s="340"/>
    </row>
    <row r="95" spans="1:3" ht="18.95" customHeight="1">
      <c r="A95" s="319" t="s">
        <v>10</v>
      </c>
      <c r="B95" s="333"/>
      <c r="C95" s="341"/>
    </row>
    <row r="96" spans="1:3" ht="18.95" customHeight="1">
      <c r="A96" s="319" t="s">
        <v>11</v>
      </c>
      <c r="B96" s="333"/>
      <c r="C96" s="341"/>
    </row>
    <row r="97" spans="1:3" ht="18.95" customHeight="1">
      <c r="A97" s="319" t="s">
        <v>15</v>
      </c>
      <c r="B97" s="333"/>
      <c r="C97" s="341"/>
    </row>
    <row r="98" spans="1:3" ht="18.95" customHeight="1">
      <c r="A98" s="319" t="s">
        <v>12</v>
      </c>
      <c r="B98" s="333"/>
      <c r="C98" s="341"/>
    </row>
    <row r="99" spans="1:3" ht="18.95" customHeight="1">
      <c r="A99" s="319" t="s">
        <v>13</v>
      </c>
      <c r="B99" s="333"/>
      <c r="C99" s="342"/>
    </row>
    <row r="100" spans="1:3" ht="18.95" customHeight="1">
      <c r="A100" s="321" t="s">
        <v>34</v>
      </c>
      <c r="B100" s="269"/>
      <c r="C100" s="270" t="s">
        <v>7</v>
      </c>
    </row>
    <row r="101" spans="1:3" ht="18.95" customHeight="1">
      <c r="A101" s="319" t="s">
        <v>26</v>
      </c>
      <c r="B101" s="333"/>
      <c r="C101" s="340"/>
    </row>
    <row r="102" spans="1:3" ht="18.95" customHeight="1">
      <c r="A102" s="319" t="s">
        <v>10</v>
      </c>
      <c r="B102" s="333"/>
      <c r="C102" s="341"/>
    </row>
    <row r="103" spans="1:3" ht="18.95" customHeight="1">
      <c r="A103" s="319" t="s">
        <v>11</v>
      </c>
      <c r="B103" s="333"/>
      <c r="C103" s="341"/>
    </row>
    <row r="104" spans="1:3" ht="18.95" customHeight="1">
      <c r="A104" s="319" t="s">
        <v>15</v>
      </c>
      <c r="B104" s="333"/>
      <c r="C104" s="341"/>
    </row>
    <row r="105" spans="1:3" ht="18.95" customHeight="1">
      <c r="A105" s="319" t="s">
        <v>12</v>
      </c>
      <c r="B105" s="333"/>
      <c r="C105" s="341"/>
    </row>
    <row r="106" spans="1:3" ht="18.95" customHeight="1">
      <c r="A106" s="319" t="s">
        <v>13</v>
      </c>
      <c r="B106" s="333"/>
      <c r="C106" s="342"/>
    </row>
    <row r="107" spans="1:3" ht="18.95" customHeight="1">
      <c r="A107" s="321" t="s">
        <v>35</v>
      </c>
      <c r="B107" s="323"/>
      <c r="C107" s="270" t="s">
        <v>7</v>
      </c>
    </row>
    <row r="108" spans="1:3" ht="18.95" customHeight="1">
      <c r="A108" s="319" t="s">
        <v>26</v>
      </c>
      <c r="B108" s="333"/>
      <c r="C108" s="340"/>
    </row>
    <row r="109" spans="1:3" ht="18.95" customHeight="1">
      <c r="A109" s="319" t="s">
        <v>10</v>
      </c>
      <c r="B109" s="333"/>
      <c r="C109" s="341"/>
    </row>
    <row r="110" spans="1:3" ht="18.95" customHeight="1">
      <c r="A110" s="319" t="s">
        <v>11</v>
      </c>
      <c r="B110" s="333"/>
      <c r="C110" s="341"/>
    </row>
    <row r="111" spans="1:3" ht="18.95" customHeight="1">
      <c r="A111" s="319" t="s">
        <v>15</v>
      </c>
      <c r="B111" s="333"/>
      <c r="C111" s="341"/>
    </row>
    <row r="112" spans="1:3" ht="18.95" customHeight="1">
      <c r="A112" s="319" t="s">
        <v>12</v>
      </c>
      <c r="B112" s="333"/>
      <c r="C112" s="341"/>
    </row>
    <row r="113" spans="1:3" ht="18.95" customHeight="1">
      <c r="A113" s="319" t="s">
        <v>13</v>
      </c>
      <c r="B113" s="333"/>
      <c r="C113" s="342"/>
    </row>
    <row r="114" spans="1:3" ht="18.95" customHeight="1">
      <c r="A114" s="321" t="s">
        <v>36</v>
      </c>
      <c r="B114" s="269"/>
      <c r="C114" s="270" t="s">
        <v>7</v>
      </c>
    </row>
    <row r="115" spans="1:3" ht="18.95" customHeight="1">
      <c r="A115" s="319" t="s">
        <v>26</v>
      </c>
      <c r="B115" s="333"/>
      <c r="C115" s="340"/>
    </row>
    <row r="116" spans="1:3" ht="18.95" customHeight="1">
      <c r="A116" s="319" t="s">
        <v>10</v>
      </c>
      <c r="B116" s="333"/>
      <c r="C116" s="341"/>
    </row>
    <row r="117" spans="1:3" ht="18.95" customHeight="1">
      <c r="A117" s="319" t="s">
        <v>11</v>
      </c>
      <c r="B117" s="333"/>
      <c r="C117" s="341"/>
    </row>
    <row r="118" spans="1:3" ht="18.95" customHeight="1">
      <c r="A118" s="319" t="s">
        <v>15</v>
      </c>
      <c r="B118" s="333"/>
      <c r="C118" s="341"/>
    </row>
    <row r="119" spans="1:3" ht="18.95" customHeight="1">
      <c r="A119" s="319" t="s">
        <v>12</v>
      </c>
      <c r="B119" s="333"/>
      <c r="C119" s="341"/>
    </row>
    <row r="120" spans="1:3" ht="18.95" customHeight="1">
      <c r="A120" s="319" t="s">
        <v>13</v>
      </c>
      <c r="B120" s="333"/>
      <c r="C120" s="342"/>
    </row>
  </sheetData>
  <mergeCells count="17">
    <mergeCell ref="A65:B65"/>
    <mergeCell ref="C115:C120"/>
    <mergeCell ref="C59:C64"/>
    <mergeCell ref="C66:C71"/>
    <mergeCell ref="C80:C85"/>
    <mergeCell ref="C73:C78"/>
    <mergeCell ref="C87:C92"/>
    <mergeCell ref="C94:C99"/>
    <mergeCell ref="C108:C113"/>
    <mergeCell ref="C101:C106"/>
    <mergeCell ref="C7:C12"/>
    <mergeCell ref="C45:C50"/>
    <mergeCell ref="C52:C57"/>
    <mergeCell ref="A24:B24"/>
    <mergeCell ref="A32:B32"/>
    <mergeCell ref="A36:B36"/>
    <mergeCell ref="C14:C19"/>
  </mergeCells>
  <dataValidations count="9">
    <dataValidation type="textLength" operator="lessThanOrEqual" allowBlank="1" showInputMessage="1" showErrorMessage="1" errorTitle="50 Character Limit" error="Must be less than 50 characters" sqref="B7" xr:uid="{4FA170EA-A92D-443E-93A3-F3F3FABCFB72}">
      <formula1>50</formula1>
    </dataValidation>
    <dataValidation type="custom" allowBlank="1" showInputMessage="1" showErrorMessage="1" errorTitle="Numbers Only" error="Please enter a ten digit number" sqref="B11" xr:uid="{DB87F40A-A486-43B9-9E4C-4301B4EE0B85}">
      <formula1>AND(B11&gt;1111111111,B11&lt;9999999999)</formula1>
    </dataValidation>
    <dataValidation allowBlank="1" showInputMessage="1" showErrorMessage="1" sqref="C33:C34" xr:uid="{0F0A8AF7-CCA8-4D82-B6A1-C9948CBFE0BB}"/>
    <dataValidation type="list" allowBlank="1" showInputMessage="1" showErrorMessage="1" errorTitle="Entity Type" error="Please supply a valid value for Entity Type." prompt="Select from drop down list" sqref="B21 B33" xr:uid="{37C06651-679B-4244-8633-17E81D2556C7}">
      <formula1>"Sole Proprietor, Nonprofit corporation, LLC, LLP, LLLP, Other"</formula1>
    </dataValidation>
    <dataValidation type="list" allowBlank="1" showInputMessage="1" showErrorMessage="1" prompt="Select Yes or No" sqref="B22 B34" xr:uid="{1A01325F-ABD4-4343-BACC-CF832B5A9932}">
      <formula1>"Yes, No"</formula1>
    </dataValidation>
    <dataValidation type="list" allowBlank="1" showInputMessage="1" showErrorMessage="1" sqref="A26:A31 A38:A43" xr:uid="{257EC80E-1558-49D6-8E41-DB31264557FA}">
      <formula1>"General Partner, Limited Partner, Special Limited Partner, Managing Member, Member, Nonprofit Organization, Individual, Other"</formula1>
    </dataValidation>
    <dataValidation type="textLength" allowBlank="1" showInputMessage="1" showErrorMessage="1" sqref="C7:C12" xr:uid="{3F4A9748-4DFF-4085-897E-1DA69D76B338}">
      <formula1>0</formula1>
      <formula2>10000</formula2>
    </dataValidation>
    <dataValidation type="textLength" allowBlank="1" showInputMessage="1" showErrorMessage="1" sqref="B26:C31" xr:uid="{7F09B476-D134-47CA-980C-2772F53E3588}">
      <formula1>0</formula1>
      <formula2>32000</formula2>
    </dataValidation>
    <dataValidation type="textLength" allowBlank="1" showInputMessage="1" showErrorMessage="1" sqref="C21:C24 B23 B14:C19 B38:C43 A45:A120 B45:C120" xr:uid="{85B16DE3-5645-491E-9DBE-B84358C6437C}">
      <formula1>0</formula1>
      <formula2>32700</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6D6"/>
    <pageSetUpPr fitToPage="1"/>
  </sheetPr>
  <dimension ref="A1:H31"/>
  <sheetViews>
    <sheetView topLeftCell="A8" zoomScaleNormal="100" workbookViewId="0">
      <selection activeCell="I8" sqref="I8"/>
    </sheetView>
  </sheetViews>
  <sheetFormatPr defaultColWidth="9.140625" defaultRowHeight="14.45"/>
  <cols>
    <col min="1" max="1" width="39.5703125" style="42" bestFit="1" customWidth="1"/>
    <col min="2" max="2" width="25.7109375" style="41" customWidth="1"/>
    <col min="3" max="3" width="11.28515625" style="166" customWidth="1"/>
    <col min="4" max="4" width="4.42578125" style="41" customWidth="1"/>
    <col min="5" max="5" width="26.5703125" style="41" customWidth="1"/>
    <col min="6" max="6" width="25.5703125" style="41" customWidth="1"/>
    <col min="7" max="7" width="11.140625" style="166" customWidth="1"/>
    <col min="8" max="8" width="14.5703125" style="42" customWidth="1"/>
    <col min="9" max="16384" width="9.140625" style="42"/>
  </cols>
  <sheetData>
    <row r="1" spans="1:7" ht="26.1">
      <c r="A1" s="382" t="str">
        <f>'Project Contacts and Capacity'!A1</f>
        <v>[PROJECT NAME]</v>
      </c>
      <c r="B1" s="382"/>
      <c r="C1" s="382"/>
      <c r="D1" s="382"/>
      <c r="E1" s="382"/>
      <c r="F1" s="382"/>
    </row>
    <row r="2" spans="1:7" s="37" customFormat="1" ht="18.600000000000001">
      <c r="A2" s="383" t="str">
        <f>'Project Contacts and Capacity'!A2</f>
        <v>[Developer Name]</v>
      </c>
      <c r="B2" s="383"/>
      <c r="C2" s="383"/>
      <c r="D2" s="383"/>
      <c r="E2" s="383"/>
      <c r="F2" s="383"/>
      <c r="G2" s="164"/>
    </row>
    <row r="3" spans="1:7" s="37" customFormat="1" ht="18.95">
      <c r="A3" s="383" t="str">
        <f>'Project Contacts and Capacity'!A3</f>
        <v>[Project Address]</v>
      </c>
      <c r="B3" s="383"/>
      <c r="C3" s="383"/>
      <c r="D3" s="383"/>
      <c r="E3" s="383"/>
      <c r="F3" s="383"/>
      <c r="G3" s="182"/>
    </row>
    <row r="4" spans="1:7" s="37" customFormat="1" ht="18.600000000000001">
      <c r="A4" s="385"/>
      <c r="B4" s="385"/>
      <c r="C4" s="385"/>
      <c r="D4" s="170"/>
      <c r="E4" s="386"/>
      <c r="F4" s="386"/>
      <c r="G4" s="386"/>
    </row>
    <row r="5" spans="1:7" s="37" customFormat="1" ht="18.75">
      <c r="A5" s="354" t="s">
        <v>342</v>
      </c>
      <c r="B5" s="354"/>
      <c r="C5" s="354"/>
      <c r="D5" s="354"/>
      <c r="E5" s="354"/>
      <c r="F5" s="354"/>
      <c r="G5" s="354"/>
    </row>
    <row r="6" spans="1:7" s="37" customFormat="1" ht="30">
      <c r="A6" s="234" t="s">
        <v>343</v>
      </c>
      <c r="B6" s="108" t="s">
        <v>344</v>
      </c>
      <c r="C6" s="108" t="s">
        <v>345</v>
      </c>
      <c r="D6" s="170"/>
      <c r="E6" s="51" t="s">
        <v>346</v>
      </c>
      <c r="F6" s="108" t="s">
        <v>344</v>
      </c>
      <c r="G6" s="108" t="s">
        <v>345</v>
      </c>
    </row>
    <row r="7" spans="1:7" s="37" customFormat="1" ht="18.600000000000001">
      <c r="A7" s="235" t="s">
        <v>332</v>
      </c>
      <c r="B7" s="174">
        <v>0</v>
      </c>
      <c r="C7" s="176" t="str">
        <f>IF(B7=0,"",B7/$B$16)</f>
        <v/>
      </c>
      <c r="D7" s="171"/>
      <c r="E7" s="169" t="s">
        <v>347</v>
      </c>
      <c r="F7" s="173">
        <f>'Development Budget'!$B$9</f>
        <v>0</v>
      </c>
      <c r="G7" s="176" t="str">
        <f>IF(F7=0,"",F7/$F$16)</f>
        <v/>
      </c>
    </row>
    <row r="8" spans="1:7" s="37" customFormat="1" ht="18.600000000000001">
      <c r="A8" s="235" t="s">
        <v>348</v>
      </c>
      <c r="B8" s="175">
        <v>0</v>
      </c>
      <c r="C8" s="176"/>
      <c r="D8" s="171"/>
      <c r="E8" s="169" t="s">
        <v>349</v>
      </c>
      <c r="F8" s="175">
        <f>'Development Budget'!$B$13</f>
        <v>0</v>
      </c>
      <c r="G8" s="176" t="str">
        <f t="shared" ref="G8:G15" si="0">IF(F8=0,"",F8/$F$16)</f>
        <v/>
      </c>
    </row>
    <row r="9" spans="1:7" s="37" customFormat="1" ht="18.75">
      <c r="A9" s="235" t="s">
        <v>350</v>
      </c>
      <c r="B9" s="175">
        <v>0</v>
      </c>
      <c r="C9" s="176" t="str">
        <f t="shared" ref="C7:C15" si="1">IF(B9=0,"",B9/$B$29)</f>
        <v/>
      </c>
      <c r="D9" s="171"/>
      <c r="E9" s="169" t="s">
        <v>238</v>
      </c>
      <c r="F9" s="175">
        <f>'Development Budget'!$B$30</f>
        <v>0</v>
      </c>
      <c r="G9" s="176" t="str">
        <f t="shared" si="0"/>
        <v/>
      </c>
    </row>
    <row r="10" spans="1:7" s="37" customFormat="1" ht="18.600000000000001">
      <c r="A10" s="236" t="s">
        <v>351</v>
      </c>
      <c r="B10" s="175">
        <v>0</v>
      </c>
      <c r="C10" s="176" t="str">
        <f t="shared" si="1"/>
        <v/>
      </c>
      <c r="D10" s="171"/>
      <c r="E10" s="169" t="s">
        <v>253</v>
      </c>
      <c r="F10" s="175">
        <f>'Development Budget'!$B$47</f>
        <v>0</v>
      </c>
      <c r="G10" s="176" t="str">
        <f t="shared" si="0"/>
        <v/>
      </c>
    </row>
    <row r="11" spans="1:7" s="37" customFormat="1" ht="18.600000000000001">
      <c r="A11" s="235" t="s">
        <v>352</v>
      </c>
      <c r="B11" s="175">
        <v>0</v>
      </c>
      <c r="C11" s="176" t="str">
        <f t="shared" si="1"/>
        <v/>
      </c>
      <c r="D11" s="171"/>
      <c r="E11" s="169" t="s">
        <v>268</v>
      </c>
      <c r="F11" s="175">
        <f>'Development Budget'!$B$66</f>
        <v>0</v>
      </c>
      <c r="G11" s="176" t="str">
        <f t="shared" si="0"/>
        <v/>
      </c>
    </row>
    <row r="12" spans="1:7" s="37" customFormat="1" ht="18.600000000000001">
      <c r="A12" s="235" t="s">
        <v>251</v>
      </c>
      <c r="B12" s="175">
        <v>0</v>
      </c>
      <c r="C12" s="176" t="str">
        <f t="shared" si="1"/>
        <v/>
      </c>
      <c r="D12" s="171"/>
      <c r="E12" s="169" t="s">
        <v>287</v>
      </c>
      <c r="F12" s="175">
        <f>'Development Budget'!$B$82</f>
        <v>0</v>
      </c>
      <c r="G12" s="176" t="str">
        <f t="shared" si="0"/>
        <v/>
      </c>
    </row>
    <row r="13" spans="1:7" s="37" customFormat="1" ht="18.600000000000001">
      <c r="A13" s="235" t="s">
        <v>251</v>
      </c>
      <c r="B13" s="175">
        <v>0</v>
      </c>
      <c r="C13" s="176" t="str">
        <f t="shared" si="1"/>
        <v/>
      </c>
      <c r="D13" s="171"/>
      <c r="E13" s="169" t="s">
        <v>302</v>
      </c>
      <c r="F13" s="175">
        <f>'Development Budget'!$B$100</f>
        <v>0</v>
      </c>
      <c r="G13" s="176" t="str">
        <f t="shared" si="0"/>
        <v/>
      </c>
    </row>
    <row r="14" spans="1:7" s="37" customFormat="1" ht="18.600000000000001">
      <c r="A14" s="235" t="s">
        <v>251</v>
      </c>
      <c r="B14" s="175">
        <v>0</v>
      </c>
      <c r="C14" s="176" t="str">
        <f t="shared" si="1"/>
        <v/>
      </c>
      <c r="D14" s="171"/>
      <c r="E14" s="169" t="s">
        <v>318</v>
      </c>
      <c r="F14" s="175">
        <f>'Development Budget'!$B$107</f>
        <v>0</v>
      </c>
      <c r="G14" s="176" t="str">
        <f t="shared" si="0"/>
        <v/>
      </c>
    </row>
    <row r="15" spans="1:7" s="37" customFormat="1" ht="18.600000000000001">
      <c r="A15" s="235" t="s">
        <v>251</v>
      </c>
      <c r="B15" s="175">
        <v>0</v>
      </c>
      <c r="C15" s="176" t="str">
        <f t="shared" si="1"/>
        <v/>
      </c>
      <c r="D15" s="171"/>
      <c r="E15" s="169" t="s">
        <v>353</v>
      </c>
      <c r="F15" s="175">
        <f>'Development Budget'!$B$114</f>
        <v>0</v>
      </c>
      <c r="G15" s="176" t="str">
        <f t="shared" si="0"/>
        <v/>
      </c>
    </row>
    <row r="16" spans="1:7" s="37" customFormat="1" ht="18.600000000000001">
      <c r="A16" s="177" t="s">
        <v>344</v>
      </c>
      <c r="B16" s="178">
        <f>SUM(B7:B15)</f>
        <v>0</v>
      </c>
      <c r="C16" s="179">
        <f>SUM(C7:C15)</f>
        <v>0</v>
      </c>
      <c r="D16" s="172"/>
      <c r="E16" s="180" t="s">
        <v>344</v>
      </c>
      <c r="F16" s="181">
        <f>SUM(F7:F14)</f>
        <v>0</v>
      </c>
      <c r="G16" s="179">
        <f>SUM(G7:G14)</f>
        <v>0</v>
      </c>
    </row>
    <row r="17" spans="1:8" s="37" customFormat="1" ht="18.600000000000001">
      <c r="A17" s="42"/>
      <c r="B17" s="167"/>
      <c r="C17" s="183"/>
      <c r="D17" s="171"/>
      <c r="E17" s="41"/>
      <c r="F17" s="167"/>
      <c r="G17" s="183"/>
    </row>
    <row r="18" spans="1:8" s="37" customFormat="1" ht="18.600000000000001">
      <c r="A18" s="384" t="s">
        <v>354</v>
      </c>
      <c r="B18" s="384"/>
      <c r="C18" s="384"/>
      <c r="D18" s="41"/>
      <c r="E18" s="41"/>
      <c r="F18" s="41"/>
      <c r="G18" s="166"/>
    </row>
    <row r="19" spans="1:8" s="37" customFormat="1" ht="30">
      <c r="A19" s="234" t="s">
        <v>343</v>
      </c>
      <c r="B19" s="108" t="s">
        <v>344</v>
      </c>
      <c r="C19" s="108" t="s">
        <v>345</v>
      </c>
      <c r="D19" s="128"/>
      <c r="E19" s="51" t="s">
        <v>346</v>
      </c>
      <c r="F19" s="108" t="s">
        <v>344</v>
      </c>
      <c r="G19" s="108" t="s">
        <v>345</v>
      </c>
    </row>
    <row r="20" spans="1:8" s="37" customFormat="1" ht="18.600000000000001">
      <c r="A20" s="235" t="s">
        <v>355</v>
      </c>
      <c r="B20" s="174">
        <v>0</v>
      </c>
      <c r="C20" s="176" t="str">
        <f t="shared" ref="C20:C28" si="2">IF(B20=0,"",B20/$B$29)</f>
        <v/>
      </c>
      <c r="D20" s="171"/>
      <c r="E20" s="169" t="s">
        <v>347</v>
      </c>
      <c r="F20" s="173">
        <f>'Development Budget'!$B$9</f>
        <v>0</v>
      </c>
      <c r="G20" s="184" t="str">
        <f t="shared" ref="G20:G28" si="3">IF(F20=0,"",F20/$F$29)</f>
        <v/>
      </c>
    </row>
    <row r="21" spans="1:8" s="37" customFormat="1" ht="18.600000000000001">
      <c r="A21" s="235" t="s">
        <v>356</v>
      </c>
      <c r="B21" s="175">
        <v>0</v>
      </c>
      <c r="C21" s="176"/>
      <c r="D21" s="171"/>
      <c r="E21" s="169" t="s">
        <v>234</v>
      </c>
      <c r="F21" s="175">
        <f>'Development Budget'!$B$13</f>
        <v>0</v>
      </c>
      <c r="G21" s="184" t="str">
        <f t="shared" si="3"/>
        <v/>
      </c>
      <c r="H21" s="43"/>
    </row>
    <row r="22" spans="1:8" s="37" customFormat="1" ht="18.75">
      <c r="A22" s="235" t="s">
        <v>350</v>
      </c>
      <c r="B22" s="175">
        <v>0</v>
      </c>
      <c r="C22" s="176" t="str">
        <f t="shared" si="2"/>
        <v/>
      </c>
      <c r="D22" s="171"/>
      <c r="E22" s="169" t="s">
        <v>238</v>
      </c>
      <c r="F22" s="175">
        <f>'Development Budget'!$B$30</f>
        <v>0</v>
      </c>
      <c r="G22" s="184" t="str">
        <f t="shared" si="3"/>
        <v/>
      </c>
    </row>
    <row r="23" spans="1:8" s="37" customFormat="1" ht="18.600000000000001">
      <c r="A23" s="236" t="s">
        <v>351</v>
      </c>
      <c r="B23" s="175">
        <v>0</v>
      </c>
      <c r="C23" s="176" t="str">
        <f t="shared" si="2"/>
        <v/>
      </c>
      <c r="D23" s="171"/>
      <c r="E23" s="169" t="s">
        <v>253</v>
      </c>
      <c r="F23" s="175">
        <f>'Development Budget'!$B$47</f>
        <v>0</v>
      </c>
      <c r="G23" s="184" t="str">
        <f t="shared" si="3"/>
        <v/>
      </c>
    </row>
    <row r="24" spans="1:8" s="37" customFormat="1" ht="18.600000000000001">
      <c r="A24" s="235" t="s">
        <v>352</v>
      </c>
      <c r="B24" s="175">
        <v>0</v>
      </c>
      <c r="C24" s="176" t="str">
        <f t="shared" si="2"/>
        <v/>
      </c>
      <c r="D24" s="171"/>
      <c r="E24" s="169" t="s">
        <v>268</v>
      </c>
      <c r="F24" s="175">
        <f>'Development Budget'!$B$66</f>
        <v>0</v>
      </c>
      <c r="G24" s="184" t="str">
        <f t="shared" si="3"/>
        <v/>
      </c>
    </row>
    <row r="25" spans="1:8" s="37" customFormat="1" ht="18.600000000000001">
      <c r="A25" s="235" t="s">
        <v>251</v>
      </c>
      <c r="B25" s="175">
        <v>0</v>
      </c>
      <c r="C25" s="176" t="str">
        <f t="shared" si="2"/>
        <v/>
      </c>
      <c r="D25" s="171"/>
      <c r="E25" s="169" t="s">
        <v>287</v>
      </c>
      <c r="F25" s="175">
        <f>'Development Budget'!$B$82</f>
        <v>0</v>
      </c>
      <c r="G25" s="184" t="str">
        <f t="shared" si="3"/>
        <v/>
      </c>
    </row>
    <row r="26" spans="1:8" s="37" customFormat="1" ht="18.600000000000001">
      <c r="A26" s="235" t="s">
        <v>251</v>
      </c>
      <c r="B26" s="175">
        <v>0</v>
      </c>
      <c r="C26" s="176" t="str">
        <f t="shared" si="2"/>
        <v/>
      </c>
      <c r="D26" s="171"/>
      <c r="E26" s="169" t="s">
        <v>302</v>
      </c>
      <c r="F26" s="175">
        <f>'Development Budget'!$B$100</f>
        <v>0</v>
      </c>
      <c r="G26" s="184" t="str">
        <f t="shared" si="3"/>
        <v/>
      </c>
    </row>
    <row r="27" spans="1:8" s="37" customFormat="1" ht="18.600000000000001">
      <c r="A27" s="235" t="s">
        <v>251</v>
      </c>
      <c r="B27" s="175">
        <v>0</v>
      </c>
      <c r="C27" s="176" t="str">
        <f t="shared" si="2"/>
        <v/>
      </c>
      <c r="D27" s="171"/>
      <c r="E27" s="169" t="s">
        <v>318</v>
      </c>
      <c r="F27" s="175">
        <f>'Development Budget'!$B$107</f>
        <v>0</v>
      </c>
      <c r="G27" s="184" t="str">
        <f t="shared" si="3"/>
        <v/>
      </c>
    </row>
    <row r="28" spans="1:8" s="37" customFormat="1" ht="18.600000000000001">
      <c r="A28" s="235" t="s">
        <v>251</v>
      </c>
      <c r="B28" s="175">
        <v>0</v>
      </c>
      <c r="C28" s="176" t="str">
        <f t="shared" si="2"/>
        <v/>
      </c>
      <c r="D28" s="171"/>
      <c r="E28" s="169" t="s">
        <v>353</v>
      </c>
      <c r="F28" s="175">
        <f>'Development Budget'!$B$114</f>
        <v>0</v>
      </c>
      <c r="G28" s="184" t="str">
        <f t="shared" si="3"/>
        <v/>
      </c>
    </row>
    <row r="29" spans="1:8" s="37" customFormat="1" ht="18.600000000000001">
      <c r="A29" s="237" t="s">
        <v>344</v>
      </c>
      <c r="B29" s="178">
        <f>SUM(B20:B28)</f>
        <v>0</v>
      </c>
      <c r="C29" s="179">
        <f>SUM(C20:C28)</f>
        <v>0</v>
      </c>
      <c r="D29" s="172"/>
      <c r="E29" s="177" t="s">
        <v>344</v>
      </c>
      <c r="F29" s="178">
        <f>SUM(F20:F28)</f>
        <v>0</v>
      </c>
      <c r="G29" s="179">
        <f>SUM(G20:G28)</f>
        <v>0</v>
      </c>
      <c r="H29" s="43"/>
    </row>
    <row r="30" spans="1:8">
      <c r="B30" s="167"/>
      <c r="C30" s="183"/>
      <c r="D30" s="171"/>
      <c r="F30" s="167"/>
      <c r="G30" s="183"/>
    </row>
    <row r="31" spans="1:8">
      <c r="B31" s="168"/>
    </row>
  </sheetData>
  <sheetProtection algorithmName="SHA-512" hashValue="c9hBqeA7+zLZWqKbwi+CpgUH7Hg1UpOap5VKdC34k/bdwDb4E7ShrChgdxDbyi6DVpXH4nLHgkICDsROR2wiew==" saltValue="kBLNCKT8B2pYCvL+2/gzuQ==" spinCount="100000" sheet="1" objects="1" scenarios="1"/>
  <protectedRanges>
    <protectedRange sqref="A7:B15" name="Range1"/>
    <protectedRange sqref="A20:B28" name="Range2"/>
    <protectedRange sqref="F7:F15" name="Range3"/>
    <protectedRange sqref="F20:F28" name="Range4"/>
  </protectedRanges>
  <mergeCells count="7">
    <mergeCell ref="A1:F1"/>
    <mergeCell ref="A2:F2"/>
    <mergeCell ref="A3:F3"/>
    <mergeCell ref="A5:G5"/>
    <mergeCell ref="A18:C18"/>
    <mergeCell ref="A4:C4"/>
    <mergeCell ref="E4:G4"/>
  </mergeCells>
  <pageMargins left="0.6" right="0.6" top="0.5" bottom="0.5" header="0.3" footer="0.3"/>
  <pageSetup scale="81" orientation="landscape" r:id="rId1"/>
  <headerFooter>
    <oddFooter>&amp;L&amp;10&amp;K00-047Office of Economic Development Internal Work Papers&amp;R&amp;10&amp;K01+047Page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6D6"/>
    <pageSetUpPr fitToPage="1"/>
  </sheetPr>
  <dimension ref="A1:W37"/>
  <sheetViews>
    <sheetView topLeftCell="A20" zoomScaleNormal="100" workbookViewId="0">
      <selection activeCell="C29" sqref="C29"/>
    </sheetView>
  </sheetViews>
  <sheetFormatPr defaultColWidth="9.140625" defaultRowHeight="14.45"/>
  <cols>
    <col min="1" max="1" width="35.28515625" customWidth="1"/>
    <col min="2" max="2" width="10" style="23" customWidth="1"/>
    <col min="3" max="16" width="15" customWidth="1"/>
    <col min="17" max="22" width="12.5703125" customWidth="1"/>
  </cols>
  <sheetData>
    <row r="1" spans="1:23" ht="26.1">
      <c r="A1" s="355" t="str">
        <f>'Project Contacts and Capacity'!A1</f>
        <v>[PROJECT NAME]</v>
      </c>
      <c r="B1" s="355"/>
      <c r="C1" s="355"/>
      <c r="D1" s="355"/>
      <c r="E1" s="355"/>
      <c r="F1" s="355"/>
    </row>
    <row r="2" spans="1:23" s="35" customFormat="1" ht="18.600000000000001">
      <c r="A2" s="383" t="str">
        <f>'Project Contacts and Capacity'!A2</f>
        <v>[Developer Name]</v>
      </c>
      <c r="B2" s="383"/>
      <c r="C2" s="383"/>
      <c r="D2" s="383"/>
      <c r="E2" s="383"/>
      <c r="F2" s="383"/>
    </row>
    <row r="3" spans="1:23" s="35" customFormat="1" ht="18.95">
      <c r="A3" s="383" t="str">
        <f>'Project Contacts and Capacity'!A3</f>
        <v>[Project Address]</v>
      </c>
      <c r="B3" s="383"/>
      <c r="C3" s="383"/>
      <c r="D3" s="383"/>
      <c r="E3" s="383"/>
      <c r="F3" s="383"/>
      <c r="I3" s="123"/>
      <c r="J3" s="123"/>
      <c r="Q3" s="123"/>
      <c r="R3" s="123"/>
      <c r="S3" s="123"/>
      <c r="T3" s="123"/>
      <c r="U3" s="123"/>
      <c r="V3" s="123"/>
    </row>
    <row r="4" spans="1:23" s="35" customFormat="1" ht="19.5">
      <c r="A4" s="122"/>
      <c r="B4" s="126"/>
      <c r="I4" s="123"/>
      <c r="J4" s="123"/>
      <c r="Q4" s="123"/>
      <c r="R4" s="123"/>
      <c r="S4" s="123"/>
      <c r="T4" s="123"/>
      <c r="U4" s="123"/>
      <c r="V4" s="123"/>
    </row>
    <row r="5" spans="1:23" s="35" customFormat="1" ht="19.5" customHeight="1">
      <c r="A5" s="395" t="s">
        <v>357</v>
      </c>
      <c r="B5" s="395"/>
      <c r="C5" s="395"/>
      <c r="D5" s="395"/>
      <c r="E5" s="395"/>
      <c r="F5" s="395"/>
      <c r="G5" s="395"/>
      <c r="H5" s="395"/>
      <c r="I5" s="395"/>
      <c r="J5" s="395"/>
      <c r="Q5" s="123"/>
      <c r="R5" s="123"/>
      <c r="S5" s="123"/>
      <c r="T5" s="123"/>
      <c r="U5" s="123"/>
      <c r="V5" s="123"/>
    </row>
    <row r="6" spans="1:23" s="35" customFormat="1" ht="18.75">
      <c r="A6" s="186"/>
      <c r="B6" s="208"/>
      <c r="C6" s="188" t="s">
        <v>358</v>
      </c>
      <c r="D6" s="188" t="s">
        <v>359</v>
      </c>
      <c r="E6" s="188" t="s">
        <v>360</v>
      </c>
      <c r="F6" s="188" t="s">
        <v>361</v>
      </c>
      <c r="G6" s="188" t="s">
        <v>362</v>
      </c>
      <c r="H6" s="188" t="s">
        <v>363</v>
      </c>
      <c r="I6" s="188" t="s">
        <v>364</v>
      </c>
      <c r="J6" s="188" t="s">
        <v>365</v>
      </c>
      <c r="K6" s="188" t="s">
        <v>366</v>
      </c>
      <c r="L6" s="188" t="s">
        <v>367</v>
      </c>
      <c r="M6" s="188" t="s">
        <v>368</v>
      </c>
      <c r="N6" s="188" t="s">
        <v>369</v>
      </c>
      <c r="O6" s="188" t="s">
        <v>370</v>
      </c>
      <c r="P6" s="188" t="s">
        <v>371</v>
      </c>
      <c r="Q6" s="188" t="s">
        <v>372</v>
      </c>
      <c r="R6" s="188" t="s">
        <v>373</v>
      </c>
      <c r="S6" s="188" t="s">
        <v>374</v>
      </c>
      <c r="T6" s="188" t="s">
        <v>375</v>
      </c>
      <c r="U6" s="188" t="s">
        <v>376</v>
      </c>
      <c r="V6" s="188" t="s">
        <v>377</v>
      </c>
    </row>
    <row r="7" spans="1:23" s="35" customFormat="1" ht="18.600000000000001">
      <c r="A7" s="190" t="s">
        <v>378</v>
      </c>
      <c r="B7" s="190" t="s">
        <v>379</v>
      </c>
      <c r="C7" s="204"/>
      <c r="D7" s="205"/>
      <c r="E7" s="205"/>
      <c r="F7" s="205"/>
      <c r="G7" s="205"/>
      <c r="H7" s="205"/>
      <c r="I7" s="205"/>
      <c r="J7" s="205"/>
      <c r="K7" s="205"/>
      <c r="L7" s="205"/>
      <c r="M7" s="205"/>
      <c r="N7" s="205"/>
      <c r="O7" s="205"/>
      <c r="P7" s="205"/>
      <c r="Q7" s="205"/>
      <c r="R7" s="205"/>
      <c r="S7" s="205"/>
      <c r="T7" s="205"/>
      <c r="U7" s="205"/>
      <c r="V7" s="206"/>
    </row>
    <row r="8" spans="1:23" s="35" customFormat="1" ht="18.600000000000001">
      <c r="A8" s="57" t="s">
        <v>380</v>
      </c>
      <c r="B8" s="187">
        <v>0.02</v>
      </c>
      <c r="C8" s="191">
        <f>'Unit Mix and Rents'!H49</f>
        <v>0</v>
      </c>
      <c r="D8" s="191">
        <f>C8*(1+$B8)</f>
        <v>0</v>
      </c>
      <c r="E8" s="191">
        <f t="shared" ref="E8:Q8" si="0">D8*(1+$B8)</f>
        <v>0</v>
      </c>
      <c r="F8" s="191">
        <f t="shared" si="0"/>
        <v>0</v>
      </c>
      <c r="G8" s="191">
        <f t="shared" si="0"/>
        <v>0</v>
      </c>
      <c r="H8" s="191">
        <f t="shared" si="0"/>
        <v>0</v>
      </c>
      <c r="I8" s="191">
        <f t="shared" si="0"/>
        <v>0</v>
      </c>
      <c r="J8" s="191">
        <f t="shared" si="0"/>
        <v>0</v>
      </c>
      <c r="K8" s="191">
        <f t="shared" si="0"/>
        <v>0</v>
      </c>
      <c r="L8" s="191">
        <f t="shared" si="0"/>
        <v>0</v>
      </c>
      <c r="M8" s="191">
        <f t="shared" si="0"/>
        <v>0</v>
      </c>
      <c r="N8" s="191">
        <f t="shared" si="0"/>
        <v>0</v>
      </c>
      <c r="O8" s="191">
        <f t="shared" si="0"/>
        <v>0</v>
      </c>
      <c r="P8" s="191">
        <f t="shared" si="0"/>
        <v>0</v>
      </c>
      <c r="Q8" s="191">
        <f t="shared" si="0"/>
        <v>0</v>
      </c>
      <c r="R8" s="191">
        <f t="shared" ref="R8" si="1">Q8*(1+$B8)</f>
        <v>0</v>
      </c>
      <c r="S8" s="191">
        <f t="shared" ref="S8" si="2">R8*(1+$B8)</f>
        <v>0</v>
      </c>
      <c r="T8" s="191">
        <f t="shared" ref="T8" si="3">S8*(1+$B8)</f>
        <v>0</v>
      </c>
      <c r="U8" s="191">
        <f t="shared" ref="U8:V8" si="4">T8*(1+$B8)</f>
        <v>0</v>
      </c>
      <c r="V8" s="191">
        <f t="shared" si="4"/>
        <v>0</v>
      </c>
      <c r="W8" s="124"/>
    </row>
    <row r="9" spans="1:23" s="35" customFormat="1" ht="18.600000000000001">
      <c r="A9" s="57" t="s">
        <v>381</v>
      </c>
      <c r="B9" s="187">
        <v>0.02</v>
      </c>
      <c r="C9" s="191">
        <f>'Unit Mix and Rents'!B59</f>
        <v>0</v>
      </c>
      <c r="D9" s="191">
        <f>C9*(1+$B$8)</f>
        <v>0</v>
      </c>
      <c r="E9" s="191">
        <f t="shared" ref="E9:Q9" si="5">D9*(1+$B$8)</f>
        <v>0</v>
      </c>
      <c r="F9" s="191">
        <f t="shared" si="5"/>
        <v>0</v>
      </c>
      <c r="G9" s="191">
        <f t="shared" si="5"/>
        <v>0</v>
      </c>
      <c r="H9" s="191">
        <f t="shared" si="5"/>
        <v>0</v>
      </c>
      <c r="I9" s="191">
        <f t="shared" si="5"/>
        <v>0</v>
      </c>
      <c r="J9" s="191">
        <f t="shared" si="5"/>
        <v>0</v>
      </c>
      <c r="K9" s="191">
        <f t="shared" si="5"/>
        <v>0</v>
      </c>
      <c r="L9" s="191">
        <f t="shared" si="5"/>
        <v>0</v>
      </c>
      <c r="M9" s="191">
        <f t="shared" si="5"/>
        <v>0</v>
      </c>
      <c r="N9" s="191">
        <f t="shared" si="5"/>
        <v>0</v>
      </c>
      <c r="O9" s="191">
        <f t="shared" si="5"/>
        <v>0</v>
      </c>
      <c r="P9" s="191">
        <f t="shared" si="5"/>
        <v>0</v>
      </c>
      <c r="Q9" s="191">
        <f t="shared" si="5"/>
        <v>0</v>
      </c>
      <c r="R9" s="191">
        <f t="shared" ref="R9" si="6">Q9*(1+$B$8)</f>
        <v>0</v>
      </c>
      <c r="S9" s="191">
        <f t="shared" ref="S9" si="7">R9*(1+$B$8)</f>
        <v>0</v>
      </c>
      <c r="T9" s="191">
        <f t="shared" ref="T9" si="8">S9*(1+$B$8)</f>
        <v>0</v>
      </c>
      <c r="U9" s="191">
        <f t="shared" ref="U9:V9" si="9">T9*(1+$B$8)</f>
        <v>0</v>
      </c>
      <c r="V9" s="191">
        <f t="shared" si="9"/>
        <v>0</v>
      </c>
      <c r="W9" s="124"/>
    </row>
    <row r="10" spans="1:23" s="35" customFormat="1" ht="18.600000000000001">
      <c r="A10" s="57" t="s">
        <v>382</v>
      </c>
      <c r="B10" s="187">
        <v>7.0000000000000007E-2</v>
      </c>
      <c r="C10" s="192">
        <f>-$B$10*(C8)</f>
        <v>0</v>
      </c>
      <c r="D10" s="192">
        <f t="shared" ref="D10:Q10" si="10">-$B$10*(D8)</f>
        <v>0</v>
      </c>
      <c r="E10" s="192">
        <f t="shared" si="10"/>
        <v>0</v>
      </c>
      <c r="F10" s="192">
        <f t="shared" si="10"/>
        <v>0</v>
      </c>
      <c r="G10" s="192">
        <f t="shared" si="10"/>
        <v>0</v>
      </c>
      <c r="H10" s="192">
        <f t="shared" si="10"/>
        <v>0</v>
      </c>
      <c r="I10" s="192">
        <f t="shared" si="10"/>
        <v>0</v>
      </c>
      <c r="J10" s="192">
        <f t="shared" si="10"/>
        <v>0</v>
      </c>
      <c r="K10" s="192">
        <f t="shared" si="10"/>
        <v>0</v>
      </c>
      <c r="L10" s="192">
        <f t="shared" si="10"/>
        <v>0</v>
      </c>
      <c r="M10" s="192">
        <f t="shared" si="10"/>
        <v>0</v>
      </c>
      <c r="N10" s="192">
        <f t="shared" si="10"/>
        <v>0</v>
      </c>
      <c r="O10" s="192">
        <f t="shared" si="10"/>
        <v>0</v>
      </c>
      <c r="P10" s="192">
        <f t="shared" si="10"/>
        <v>0</v>
      </c>
      <c r="Q10" s="192">
        <f t="shared" si="10"/>
        <v>0</v>
      </c>
      <c r="R10" s="192">
        <f t="shared" ref="R10:U10" si="11">-$B$10*(R8)</f>
        <v>0</v>
      </c>
      <c r="S10" s="192">
        <f t="shared" si="11"/>
        <v>0</v>
      </c>
      <c r="T10" s="192">
        <f t="shared" si="11"/>
        <v>0</v>
      </c>
      <c r="U10" s="192">
        <f t="shared" si="11"/>
        <v>0</v>
      </c>
      <c r="V10" s="192">
        <f t="shared" ref="V10" si="12">-$B$10*(V8)</f>
        <v>0</v>
      </c>
      <c r="W10" s="124"/>
    </row>
    <row r="11" spans="1:23" s="35" customFormat="1" ht="18.600000000000001">
      <c r="A11" s="393" t="s">
        <v>383</v>
      </c>
      <c r="B11" s="394"/>
      <c r="C11" s="194">
        <f>SUM(C8:C10)</f>
        <v>0</v>
      </c>
      <c r="D11" s="194">
        <f t="shared" ref="D11:Q11" si="13">SUM(D8:D10)</f>
        <v>0</v>
      </c>
      <c r="E11" s="194">
        <f t="shared" si="13"/>
        <v>0</v>
      </c>
      <c r="F11" s="194">
        <f t="shared" si="13"/>
        <v>0</v>
      </c>
      <c r="G11" s="194">
        <f t="shared" si="13"/>
        <v>0</v>
      </c>
      <c r="H11" s="194">
        <f t="shared" si="13"/>
        <v>0</v>
      </c>
      <c r="I11" s="194">
        <f t="shared" si="13"/>
        <v>0</v>
      </c>
      <c r="J11" s="194">
        <f t="shared" si="13"/>
        <v>0</v>
      </c>
      <c r="K11" s="194">
        <f t="shared" si="13"/>
        <v>0</v>
      </c>
      <c r="L11" s="194">
        <f t="shared" si="13"/>
        <v>0</v>
      </c>
      <c r="M11" s="194">
        <f t="shared" si="13"/>
        <v>0</v>
      </c>
      <c r="N11" s="194">
        <f t="shared" si="13"/>
        <v>0</v>
      </c>
      <c r="O11" s="194">
        <f t="shared" si="13"/>
        <v>0</v>
      </c>
      <c r="P11" s="194">
        <f t="shared" si="13"/>
        <v>0</v>
      </c>
      <c r="Q11" s="194">
        <f t="shared" si="13"/>
        <v>0</v>
      </c>
      <c r="R11" s="194">
        <f t="shared" ref="R11:U11" si="14">SUM(R8:R10)</f>
        <v>0</v>
      </c>
      <c r="S11" s="194">
        <f t="shared" si="14"/>
        <v>0</v>
      </c>
      <c r="T11" s="194">
        <f t="shared" si="14"/>
        <v>0</v>
      </c>
      <c r="U11" s="194">
        <f t="shared" si="14"/>
        <v>0</v>
      </c>
      <c r="V11" s="194">
        <f t="shared" ref="V11" si="15">SUM(V8:V10)</f>
        <v>0</v>
      </c>
      <c r="W11" s="124"/>
    </row>
    <row r="12" spans="1:23" s="35" customFormat="1" ht="18.600000000000001">
      <c r="A12" s="185" t="s">
        <v>384</v>
      </c>
      <c r="B12" s="190" t="s">
        <v>379</v>
      </c>
      <c r="C12" s="201"/>
      <c r="D12" s="202"/>
      <c r="E12" s="202"/>
      <c r="F12" s="202"/>
      <c r="G12" s="202"/>
      <c r="H12" s="202"/>
      <c r="I12" s="202"/>
      <c r="J12" s="202"/>
      <c r="K12" s="202"/>
      <c r="L12" s="202"/>
      <c r="M12" s="202"/>
      <c r="N12" s="202"/>
      <c r="O12" s="202"/>
      <c r="P12" s="202"/>
      <c r="Q12" s="202"/>
      <c r="R12" s="202"/>
      <c r="S12" s="202"/>
      <c r="T12" s="202"/>
      <c r="U12" s="202"/>
      <c r="V12" s="203"/>
      <c r="W12" s="124"/>
    </row>
    <row r="13" spans="1:23" s="35" customFormat="1" ht="18.600000000000001">
      <c r="A13" s="57" t="s">
        <v>164</v>
      </c>
      <c r="B13" s="187">
        <v>0.03</v>
      </c>
      <c r="C13" s="193">
        <f>'Operating Expenses'!B19</f>
        <v>0</v>
      </c>
      <c r="D13" s="193">
        <f>C13*(1+$B13)</f>
        <v>0</v>
      </c>
      <c r="E13" s="193">
        <f t="shared" ref="E13:V18" si="16">D13*(1+$B13)</f>
        <v>0</v>
      </c>
      <c r="F13" s="193">
        <f t="shared" si="16"/>
        <v>0</v>
      </c>
      <c r="G13" s="193">
        <f t="shared" si="16"/>
        <v>0</v>
      </c>
      <c r="H13" s="193">
        <f t="shared" si="16"/>
        <v>0</v>
      </c>
      <c r="I13" s="193">
        <f t="shared" si="16"/>
        <v>0</v>
      </c>
      <c r="J13" s="193">
        <f t="shared" si="16"/>
        <v>0</v>
      </c>
      <c r="K13" s="193">
        <f t="shared" si="16"/>
        <v>0</v>
      </c>
      <c r="L13" s="193">
        <f t="shared" si="16"/>
        <v>0</v>
      </c>
      <c r="M13" s="193">
        <f t="shared" si="16"/>
        <v>0</v>
      </c>
      <c r="N13" s="193">
        <f t="shared" si="16"/>
        <v>0</v>
      </c>
      <c r="O13" s="193">
        <f t="shared" si="16"/>
        <v>0</v>
      </c>
      <c r="P13" s="193">
        <f t="shared" si="16"/>
        <v>0</v>
      </c>
      <c r="Q13" s="193">
        <f t="shared" si="16"/>
        <v>0</v>
      </c>
      <c r="R13" s="193">
        <f t="shared" si="16"/>
        <v>0</v>
      </c>
      <c r="S13" s="193">
        <f t="shared" si="16"/>
        <v>0</v>
      </c>
      <c r="T13" s="193">
        <f t="shared" si="16"/>
        <v>0</v>
      </c>
      <c r="U13" s="193">
        <f t="shared" si="16"/>
        <v>0</v>
      </c>
      <c r="V13" s="193">
        <f t="shared" si="16"/>
        <v>0</v>
      </c>
      <c r="W13" s="124"/>
    </row>
    <row r="14" spans="1:23" s="35" customFormat="1" ht="18.600000000000001">
      <c r="A14" s="57" t="s">
        <v>180</v>
      </c>
      <c r="B14" s="187">
        <v>0.03</v>
      </c>
      <c r="C14" s="193">
        <f>'Operating Expenses'!B39</f>
        <v>0</v>
      </c>
      <c r="D14" s="193">
        <f t="shared" ref="D14:S18" si="17">C14*(1+$B14)</f>
        <v>0</v>
      </c>
      <c r="E14" s="193">
        <f t="shared" si="17"/>
        <v>0</v>
      </c>
      <c r="F14" s="193">
        <f t="shared" si="17"/>
        <v>0</v>
      </c>
      <c r="G14" s="193">
        <f t="shared" si="17"/>
        <v>0</v>
      </c>
      <c r="H14" s="193">
        <f t="shared" si="17"/>
        <v>0</v>
      </c>
      <c r="I14" s="193">
        <f t="shared" si="17"/>
        <v>0</v>
      </c>
      <c r="J14" s="193">
        <f t="shared" si="17"/>
        <v>0</v>
      </c>
      <c r="K14" s="193">
        <f t="shared" si="17"/>
        <v>0</v>
      </c>
      <c r="L14" s="193">
        <f t="shared" si="17"/>
        <v>0</v>
      </c>
      <c r="M14" s="193">
        <f t="shared" si="17"/>
        <v>0</v>
      </c>
      <c r="N14" s="193">
        <f t="shared" si="17"/>
        <v>0</v>
      </c>
      <c r="O14" s="193">
        <f t="shared" si="17"/>
        <v>0</v>
      </c>
      <c r="P14" s="193">
        <f t="shared" si="17"/>
        <v>0</v>
      </c>
      <c r="Q14" s="193">
        <f t="shared" si="17"/>
        <v>0</v>
      </c>
      <c r="R14" s="193">
        <f t="shared" si="17"/>
        <v>0</v>
      </c>
      <c r="S14" s="193">
        <f t="shared" si="17"/>
        <v>0</v>
      </c>
      <c r="T14" s="193">
        <f t="shared" si="16"/>
        <v>0</v>
      </c>
      <c r="U14" s="193">
        <f t="shared" si="16"/>
        <v>0</v>
      </c>
      <c r="V14" s="193">
        <f t="shared" si="16"/>
        <v>0</v>
      </c>
      <c r="W14" s="124"/>
    </row>
    <row r="15" spans="1:23" s="35" customFormat="1" ht="18.600000000000001">
      <c r="A15" s="57" t="s">
        <v>199</v>
      </c>
      <c r="B15" s="187">
        <v>0.03</v>
      </c>
      <c r="C15" s="193">
        <f>'Operating Expenses'!B46</f>
        <v>0</v>
      </c>
      <c r="D15" s="193">
        <f t="shared" si="17"/>
        <v>0</v>
      </c>
      <c r="E15" s="193">
        <f t="shared" si="16"/>
        <v>0</v>
      </c>
      <c r="F15" s="193">
        <f t="shared" si="16"/>
        <v>0</v>
      </c>
      <c r="G15" s="193">
        <f t="shared" si="16"/>
        <v>0</v>
      </c>
      <c r="H15" s="193">
        <f t="shared" si="16"/>
        <v>0</v>
      </c>
      <c r="I15" s="193">
        <f t="shared" si="16"/>
        <v>0</v>
      </c>
      <c r="J15" s="193">
        <f t="shared" si="16"/>
        <v>0</v>
      </c>
      <c r="K15" s="193">
        <f t="shared" si="16"/>
        <v>0</v>
      </c>
      <c r="L15" s="193">
        <f t="shared" si="16"/>
        <v>0</v>
      </c>
      <c r="M15" s="193">
        <f t="shared" si="16"/>
        <v>0</v>
      </c>
      <c r="N15" s="193">
        <f t="shared" si="16"/>
        <v>0</v>
      </c>
      <c r="O15" s="193">
        <f t="shared" si="16"/>
        <v>0</v>
      </c>
      <c r="P15" s="193">
        <f t="shared" si="16"/>
        <v>0</v>
      </c>
      <c r="Q15" s="193">
        <f t="shared" si="16"/>
        <v>0</v>
      </c>
      <c r="R15" s="193">
        <f t="shared" si="16"/>
        <v>0</v>
      </c>
      <c r="S15" s="193">
        <f t="shared" si="16"/>
        <v>0</v>
      </c>
      <c r="T15" s="193">
        <f t="shared" si="16"/>
        <v>0</v>
      </c>
      <c r="U15" s="193">
        <f t="shared" si="16"/>
        <v>0</v>
      </c>
      <c r="V15" s="193">
        <f t="shared" si="16"/>
        <v>0</v>
      </c>
      <c r="W15" s="124"/>
    </row>
    <row r="16" spans="1:23" s="35" customFormat="1" ht="18.600000000000001">
      <c r="A16" s="57" t="s">
        <v>206</v>
      </c>
      <c r="B16" s="187">
        <v>0.03</v>
      </c>
      <c r="C16" s="193">
        <f>'Operating Expenses'!B58</f>
        <v>0</v>
      </c>
      <c r="D16" s="193">
        <f t="shared" si="17"/>
        <v>0</v>
      </c>
      <c r="E16" s="193">
        <f t="shared" si="16"/>
        <v>0</v>
      </c>
      <c r="F16" s="193">
        <f t="shared" si="16"/>
        <v>0</v>
      </c>
      <c r="G16" s="193">
        <f t="shared" si="16"/>
        <v>0</v>
      </c>
      <c r="H16" s="193">
        <f t="shared" si="16"/>
        <v>0</v>
      </c>
      <c r="I16" s="193">
        <f t="shared" si="16"/>
        <v>0</v>
      </c>
      <c r="J16" s="193">
        <f t="shared" si="16"/>
        <v>0</v>
      </c>
      <c r="K16" s="193">
        <f t="shared" si="16"/>
        <v>0</v>
      </c>
      <c r="L16" s="193">
        <f t="shared" si="16"/>
        <v>0</v>
      </c>
      <c r="M16" s="193">
        <f t="shared" si="16"/>
        <v>0</v>
      </c>
      <c r="N16" s="193">
        <f t="shared" si="16"/>
        <v>0</v>
      </c>
      <c r="O16" s="193">
        <f t="shared" si="16"/>
        <v>0</v>
      </c>
      <c r="P16" s="193">
        <f t="shared" si="16"/>
        <v>0</v>
      </c>
      <c r="Q16" s="193">
        <f t="shared" si="16"/>
        <v>0</v>
      </c>
      <c r="R16" s="193">
        <f t="shared" si="16"/>
        <v>0</v>
      </c>
      <c r="S16" s="193">
        <f t="shared" si="16"/>
        <v>0</v>
      </c>
      <c r="T16" s="193">
        <f t="shared" si="16"/>
        <v>0</v>
      </c>
      <c r="U16" s="193">
        <f t="shared" si="16"/>
        <v>0</v>
      </c>
      <c r="V16" s="193">
        <f t="shared" si="16"/>
        <v>0</v>
      </c>
      <c r="W16" s="124"/>
    </row>
    <row r="17" spans="1:23" s="35" customFormat="1" ht="18.600000000000001">
      <c r="A17" s="57" t="s">
        <v>385</v>
      </c>
      <c r="B17" s="187">
        <v>0.03</v>
      </c>
      <c r="C17" s="193">
        <f>'Operating Expenses'!B63</f>
        <v>0</v>
      </c>
      <c r="D17" s="193">
        <f t="shared" si="17"/>
        <v>0</v>
      </c>
      <c r="E17" s="193">
        <f t="shared" si="16"/>
        <v>0</v>
      </c>
      <c r="F17" s="193">
        <f t="shared" si="16"/>
        <v>0</v>
      </c>
      <c r="G17" s="193">
        <f t="shared" si="16"/>
        <v>0</v>
      </c>
      <c r="H17" s="193">
        <f t="shared" si="16"/>
        <v>0</v>
      </c>
      <c r="I17" s="193">
        <f t="shared" si="16"/>
        <v>0</v>
      </c>
      <c r="J17" s="193">
        <f t="shared" si="16"/>
        <v>0</v>
      </c>
      <c r="K17" s="193">
        <f t="shared" si="16"/>
        <v>0</v>
      </c>
      <c r="L17" s="193">
        <f t="shared" si="16"/>
        <v>0</v>
      </c>
      <c r="M17" s="193">
        <f t="shared" si="16"/>
        <v>0</v>
      </c>
      <c r="N17" s="193">
        <f t="shared" si="16"/>
        <v>0</v>
      </c>
      <c r="O17" s="193">
        <f t="shared" si="16"/>
        <v>0</v>
      </c>
      <c r="P17" s="193">
        <f t="shared" si="16"/>
        <v>0</v>
      </c>
      <c r="Q17" s="193">
        <f t="shared" si="16"/>
        <v>0</v>
      </c>
      <c r="R17" s="193">
        <f t="shared" si="16"/>
        <v>0</v>
      </c>
      <c r="S17" s="193">
        <f t="shared" si="16"/>
        <v>0</v>
      </c>
      <c r="T17" s="193">
        <f t="shared" si="16"/>
        <v>0</v>
      </c>
      <c r="U17" s="193">
        <f t="shared" si="16"/>
        <v>0</v>
      </c>
      <c r="V17" s="193">
        <f t="shared" si="16"/>
        <v>0</v>
      </c>
      <c r="W17" s="124"/>
    </row>
    <row r="18" spans="1:23" s="35" customFormat="1" ht="30.75">
      <c r="A18" s="57" t="s">
        <v>386</v>
      </c>
      <c r="B18" s="187">
        <v>0.02</v>
      </c>
      <c r="C18" s="193">
        <f>'Operating Expenses'!B68</f>
        <v>0</v>
      </c>
      <c r="D18" s="193">
        <f t="shared" si="17"/>
        <v>0</v>
      </c>
      <c r="E18" s="193">
        <f t="shared" si="16"/>
        <v>0</v>
      </c>
      <c r="F18" s="193">
        <f t="shared" si="16"/>
        <v>0</v>
      </c>
      <c r="G18" s="193">
        <f t="shared" si="16"/>
        <v>0</v>
      </c>
      <c r="H18" s="193">
        <f t="shared" si="16"/>
        <v>0</v>
      </c>
      <c r="I18" s="193">
        <f t="shared" si="16"/>
        <v>0</v>
      </c>
      <c r="J18" s="193">
        <f t="shared" si="16"/>
        <v>0</v>
      </c>
      <c r="K18" s="193">
        <f t="shared" si="16"/>
        <v>0</v>
      </c>
      <c r="L18" s="193">
        <f t="shared" si="16"/>
        <v>0</v>
      </c>
      <c r="M18" s="193">
        <f t="shared" si="16"/>
        <v>0</v>
      </c>
      <c r="N18" s="193">
        <f t="shared" si="16"/>
        <v>0</v>
      </c>
      <c r="O18" s="193">
        <f t="shared" si="16"/>
        <v>0</v>
      </c>
      <c r="P18" s="193">
        <f t="shared" si="16"/>
        <v>0</v>
      </c>
      <c r="Q18" s="193">
        <f t="shared" si="16"/>
        <v>0</v>
      </c>
      <c r="R18" s="193">
        <f t="shared" si="16"/>
        <v>0</v>
      </c>
      <c r="S18" s="193">
        <f t="shared" si="16"/>
        <v>0</v>
      </c>
      <c r="T18" s="193">
        <f t="shared" si="16"/>
        <v>0</v>
      </c>
      <c r="U18" s="193">
        <f t="shared" si="16"/>
        <v>0</v>
      </c>
      <c r="V18" s="193">
        <f t="shared" si="16"/>
        <v>0</v>
      </c>
      <c r="W18" s="124"/>
    </row>
    <row r="19" spans="1:23" s="35" customFormat="1" ht="18.600000000000001">
      <c r="A19" s="393" t="s">
        <v>222</v>
      </c>
      <c r="B19" s="394"/>
      <c r="C19" s="209">
        <f>SUM(C13:C18)</f>
        <v>0</v>
      </c>
      <c r="D19" s="209">
        <f t="shared" ref="D19:V19" si="18">SUM(D13:D18)</f>
        <v>0</v>
      </c>
      <c r="E19" s="209">
        <f t="shared" si="18"/>
        <v>0</v>
      </c>
      <c r="F19" s="209">
        <f t="shared" si="18"/>
        <v>0</v>
      </c>
      <c r="G19" s="209">
        <f t="shared" si="18"/>
        <v>0</v>
      </c>
      <c r="H19" s="209">
        <f t="shared" si="18"/>
        <v>0</v>
      </c>
      <c r="I19" s="209">
        <f t="shared" si="18"/>
        <v>0</v>
      </c>
      <c r="J19" s="209">
        <f t="shared" si="18"/>
        <v>0</v>
      </c>
      <c r="K19" s="209">
        <f t="shared" si="18"/>
        <v>0</v>
      </c>
      <c r="L19" s="209">
        <f t="shared" si="18"/>
        <v>0</v>
      </c>
      <c r="M19" s="209">
        <f t="shared" si="18"/>
        <v>0</v>
      </c>
      <c r="N19" s="209">
        <f t="shared" si="18"/>
        <v>0</v>
      </c>
      <c r="O19" s="209">
        <f t="shared" si="18"/>
        <v>0</v>
      </c>
      <c r="P19" s="209">
        <f t="shared" si="18"/>
        <v>0</v>
      </c>
      <c r="Q19" s="209">
        <f t="shared" si="18"/>
        <v>0</v>
      </c>
      <c r="R19" s="209">
        <f t="shared" si="18"/>
        <v>0</v>
      </c>
      <c r="S19" s="209">
        <f t="shared" si="18"/>
        <v>0</v>
      </c>
      <c r="T19" s="209">
        <f t="shared" si="18"/>
        <v>0</v>
      </c>
      <c r="U19" s="209">
        <f t="shared" si="18"/>
        <v>0</v>
      </c>
      <c r="V19" s="209">
        <f t="shared" si="18"/>
        <v>0</v>
      </c>
      <c r="W19" s="124"/>
    </row>
    <row r="20" spans="1:23" s="35" customFormat="1" ht="18.75">
      <c r="A20" s="50" t="s">
        <v>387</v>
      </c>
      <c r="B20" s="188"/>
      <c r="C20" s="210">
        <f>C11-C19</f>
        <v>0</v>
      </c>
      <c r="D20" s="210">
        <f t="shared" ref="D20:V20" si="19">D11-D19</f>
        <v>0</v>
      </c>
      <c r="E20" s="210">
        <f t="shared" si="19"/>
        <v>0</v>
      </c>
      <c r="F20" s="210">
        <f t="shared" si="19"/>
        <v>0</v>
      </c>
      <c r="G20" s="210">
        <f t="shared" si="19"/>
        <v>0</v>
      </c>
      <c r="H20" s="210">
        <f t="shared" si="19"/>
        <v>0</v>
      </c>
      <c r="I20" s="210">
        <f t="shared" si="19"/>
        <v>0</v>
      </c>
      <c r="J20" s="210">
        <f t="shared" si="19"/>
        <v>0</v>
      </c>
      <c r="K20" s="210">
        <f t="shared" si="19"/>
        <v>0</v>
      </c>
      <c r="L20" s="210">
        <f t="shared" si="19"/>
        <v>0</v>
      </c>
      <c r="M20" s="210">
        <f t="shared" si="19"/>
        <v>0</v>
      </c>
      <c r="N20" s="210">
        <f t="shared" si="19"/>
        <v>0</v>
      </c>
      <c r="O20" s="210">
        <f t="shared" si="19"/>
        <v>0</v>
      </c>
      <c r="P20" s="210">
        <f t="shared" si="19"/>
        <v>0</v>
      </c>
      <c r="Q20" s="210">
        <f t="shared" si="19"/>
        <v>0</v>
      </c>
      <c r="R20" s="210">
        <f t="shared" si="19"/>
        <v>0</v>
      </c>
      <c r="S20" s="210">
        <f t="shared" si="19"/>
        <v>0</v>
      </c>
      <c r="T20" s="210">
        <f t="shared" si="19"/>
        <v>0</v>
      </c>
      <c r="U20" s="210">
        <f t="shared" si="19"/>
        <v>0</v>
      </c>
      <c r="V20" s="210">
        <f t="shared" si="19"/>
        <v>0</v>
      </c>
      <c r="W20" s="124"/>
    </row>
    <row r="21" spans="1:23" s="35" customFormat="1" ht="18.600000000000001">
      <c r="A21" s="185" t="s">
        <v>388</v>
      </c>
      <c r="B21" s="190"/>
      <c r="C21" s="201"/>
      <c r="D21" s="202"/>
      <c r="E21" s="202"/>
      <c r="F21" s="202"/>
      <c r="G21" s="202"/>
      <c r="H21" s="202"/>
      <c r="I21" s="202"/>
      <c r="J21" s="202"/>
      <c r="K21" s="202"/>
      <c r="L21" s="202"/>
      <c r="M21" s="202"/>
      <c r="N21" s="202"/>
      <c r="O21" s="202"/>
      <c r="P21" s="202"/>
      <c r="Q21" s="202"/>
      <c r="R21" s="202"/>
      <c r="S21" s="202"/>
      <c r="T21" s="202"/>
      <c r="U21" s="202"/>
      <c r="V21" s="203"/>
      <c r="W21" s="124"/>
    </row>
    <row r="22" spans="1:23" s="35" customFormat="1" ht="18.600000000000001">
      <c r="A22" s="129" t="str">
        <f>'Sources and Uses'!A20</f>
        <v xml:space="preserve">First Mortgage </v>
      </c>
      <c r="B22" s="188"/>
      <c r="C22" s="207">
        <f>Debt!B20</f>
        <v>0</v>
      </c>
      <c r="D22" s="207">
        <f>$C$22</f>
        <v>0</v>
      </c>
      <c r="E22" s="207">
        <f t="shared" ref="E22:V22" si="20">$C$22</f>
        <v>0</v>
      </c>
      <c r="F22" s="207">
        <f t="shared" si="20"/>
        <v>0</v>
      </c>
      <c r="G22" s="207">
        <f t="shared" si="20"/>
        <v>0</v>
      </c>
      <c r="H22" s="207">
        <f t="shared" si="20"/>
        <v>0</v>
      </c>
      <c r="I22" s="207">
        <f t="shared" si="20"/>
        <v>0</v>
      </c>
      <c r="J22" s="207">
        <f t="shared" si="20"/>
        <v>0</v>
      </c>
      <c r="K22" s="207">
        <f t="shared" si="20"/>
        <v>0</v>
      </c>
      <c r="L22" s="207">
        <f t="shared" si="20"/>
        <v>0</v>
      </c>
      <c r="M22" s="207">
        <f t="shared" si="20"/>
        <v>0</v>
      </c>
      <c r="N22" s="207">
        <f t="shared" si="20"/>
        <v>0</v>
      </c>
      <c r="O22" s="207">
        <f t="shared" si="20"/>
        <v>0</v>
      </c>
      <c r="P22" s="207">
        <f t="shared" si="20"/>
        <v>0</v>
      </c>
      <c r="Q22" s="207">
        <f t="shared" si="20"/>
        <v>0</v>
      </c>
      <c r="R22" s="207">
        <f t="shared" si="20"/>
        <v>0</v>
      </c>
      <c r="S22" s="207">
        <f t="shared" si="20"/>
        <v>0</v>
      </c>
      <c r="T22" s="207">
        <f t="shared" si="20"/>
        <v>0</v>
      </c>
      <c r="U22" s="207">
        <f t="shared" si="20"/>
        <v>0</v>
      </c>
      <c r="V22" s="207">
        <f t="shared" si="20"/>
        <v>0</v>
      </c>
      <c r="W22" s="124"/>
    </row>
    <row r="23" spans="1:23" s="35" customFormat="1" ht="18.600000000000001">
      <c r="A23" s="129" t="str">
        <f>'Sources and Uses'!A21</f>
        <v>Second Mortgage (if any)</v>
      </c>
      <c r="B23" s="188"/>
      <c r="C23" s="207">
        <f>Debt!B28</f>
        <v>0</v>
      </c>
      <c r="D23" s="207">
        <f>$C$23</f>
        <v>0</v>
      </c>
      <c r="E23" s="207">
        <f t="shared" ref="E23:V23" si="21">$C$23</f>
        <v>0</v>
      </c>
      <c r="F23" s="207">
        <f t="shared" si="21"/>
        <v>0</v>
      </c>
      <c r="G23" s="207">
        <f t="shared" si="21"/>
        <v>0</v>
      </c>
      <c r="H23" s="207">
        <f t="shared" si="21"/>
        <v>0</v>
      </c>
      <c r="I23" s="207">
        <f t="shared" si="21"/>
        <v>0</v>
      </c>
      <c r="J23" s="207">
        <f t="shared" si="21"/>
        <v>0</v>
      </c>
      <c r="K23" s="207">
        <f t="shared" si="21"/>
        <v>0</v>
      </c>
      <c r="L23" s="207">
        <f t="shared" si="21"/>
        <v>0</v>
      </c>
      <c r="M23" s="207">
        <f t="shared" si="21"/>
        <v>0</v>
      </c>
      <c r="N23" s="207">
        <f t="shared" si="21"/>
        <v>0</v>
      </c>
      <c r="O23" s="207">
        <f t="shared" si="21"/>
        <v>0</v>
      </c>
      <c r="P23" s="207">
        <f t="shared" si="21"/>
        <v>0</v>
      </c>
      <c r="Q23" s="207">
        <f t="shared" si="21"/>
        <v>0</v>
      </c>
      <c r="R23" s="207">
        <f t="shared" si="21"/>
        <v>0</v>
      </c>
      <c r="S23" s="207">
        <f t="shared" si="21"/>
        <v>0</v>
      </c>
      <c r="T23" s="207">
        <f t="shared" si="21"/>
        <v>0</v>
      </c>
      <c r="U23" s="207">
        <f t="shared" si="21"/>
        <v>0</v>
      </c>
      <c r="V23" s="207">
        <f t="shared" si="21"/>
        <v>0</v>
      </c>
      <c r="W23" s="124"/>
    </row>
    <row r="24" spans="1:23" s="35" customFormat="1" ht="18.600000000000001">
      <c r="A24" s="387" t="s">
        <v>389</v>
      </c>
      <c r="B24" s="388"/>
      <c r="C24" s="207">
        <f t="shared" ref="C24:V24" si="22">SUM(C22:C23)</f>
        <v>0</v>
      </c>
      <c r="D24" s="207">
        <f t="shared" si="22"/>
        <v>0</v>
      </c>
      <c r="E24" s="207">
        <f t="shared" si="22"/>
        <v>0</v>
      </c>
      <c r="F24" s="207">
        <f t="shared" si="22"/>
        <v>0</v>
      </c>
      <c r="G24" s="207">
        <f t="shared" si="22"/>
        <v>0</v>
      </c>
      <c r="H24" s="207">
        <f t="shared" si="22"/>
        <v>0</v>
      </c>
      <c r="I24" s="207">
        <f t="shared" si="22"/>
        <v>0</v>
      </c>
      <c r="J24" s="207">
        <f t="shared" si="22"/>
        <v>0</v>
      </c>
      <c r="K24" s="207">
        <f t="shared" si="22"/>
        <v>0</v>
      </c>
      <c r="L24" s="207">
        <f t="shared" si="22"/>
        <v>0</v>
      </c>
      <c r="M24" s="207">
        <f t="shared" si="22"/>
        <v>0</v>
      </c>
      <c r="N24" s="207">
        <f t="shared" si="22"/>
        <v>0</v>
      </c>
      <c r="O24" s="207">
        <f t="shared" si="22"/>
        <v>0</v>
      </c>
      <c r="P24" s="207">
        <f t="shared" si="22"/>
        <v>0</v>
      </c>
      <c r="Q24" s="207">
        <f t="shared" si="22"/>
        <v>0</v>
      </c>
      <c r="R24" s="207">
        <f t="shared" si="22"/>
        <v>0</v>
      </c>
      <c r="S24" s="207">
        <f t="shared" si="22"/>
        <v>0</v>
      </c>
      <c r="T24" s="207">
        <f t="shared" si="22"/>
        <v>0</v>
      </c>
      <c r="U24" s="207">
        <f t="shared" si="22"/>
        <v>0</v>
      </c>
      <c r="V24" s="207">
        <f t="shared" si="22"/>
        <v>0</v>
      </c>
      <c r="W24" s="124"/>
    </row>
    <row r="25" spans="1:23" s="35" customFormat="1" ht="18.75">
      <c r="A25" s="391" t="s">
        <v>390</v>
      </c>
      <c r="B25" s="392"/>
      <c r="C25" s="211">
        <f>C20-C24</f>
        <v>0</v>
      </c>
      <c r="D25" s="211">
        <f t="shared" ref="D25:V25" si="23">D20-D24</f>
        <v>0</v>
      </c>
      <c r="E25" s="211">
        <f t="shared" si="23"/>
        <v>0</v>
      </c>
      <c r="F25" s="211">
        <f t="shared" si="23"/>
        <v>0</v>
      </c>
      <c r="G25" s="211">
        <f t="shared" si="23"/>
        <v>0</v>
      </c>
      <c r="H25" s="211">
        <f t="shared" si="23"/>
        <v>0</v>
      </c>
      <c r="I25" s="211">
        <f t="shared" si="23"/>
        <v>0</v>
      </c>
      <c r="J25" s="211">
        <f t="shared" si="23"/>
        <v>0</v>
      </c>
      <c r="K25" s="211">
        <f t="shared" si="23"/>
        <v>0</v>
      </c>
      <c r="L25" s="211">
        <f t="shared" si="23"/>
        <v>0</v>
      </c>
      <c r="M25" s="211">
        <f t="shared" si="23"/>
        <v>0</v>
      </c>
      <c r="N25" s="211">
        <f t="shared" si="23"/>
        <v>0</v>
      </c>
      <c r="O25" s="211">
        <f t="shared" si="23"/>
        <v>0</v>
      </c>
      <c r="P25" s="211">
        <f t="shared" si="23"/>
        <v>0</v>
      </c>
      <c r="Q25" s="211">
        <f t="shared" si="23"/>
        <v>0</v>
      </c>
      <c r="R25" s="211">
        <f t="shared" si="23"/>
        <v>0</v>
      </c>
      <c r="S25" s="211">
        <f t="shared" si="23"/>
        <v>0</v>
      </c>
      <c r="T25" s="211">
        <f t="shared" si="23"/>
        <v>0</v>
      </c>
      <c r="U25" s="211">
        <f t="shared" si="23"/>
        <v>0</v>
      </c>
      <c r="V25" s="211">
        <f t="shared" si="23"/>
        <v>0</v>
      </c>
      <c r="W25" s="124"/>
    </row>
    <row r="26" spans="1:23" s="35" customFormat="1" ht="18.75">
      <c r="A26" s="389" t="s">
        <v>391</v>
      </c>
      <c r="B26" s="390"/>
      <c r="C26" s="329" t="str">
        <f>IF(C24=0,"",C20/C24)</f>
        <v/>
      </c>
      <c r="D26" s="329" t="str">
        <f t="shared" ref="D26:V26" si="24">IF(D24=0,"",D20/D24)</f>
        <v/>
      </c>
      <c r="E26" s="329" t="str">
        <f t="shared" si="24"/>
        <v/>
      </c>
      <c r="F26" s="329" t="str">
        <f t="shared" si="24"/>
        <v/>
      </c>
      <c r="G26" s="329" t="str">
        <f t="shared" si="24"/>
        <v/>
      </c>
      <c r="H26" s="329" t="str">
        <f t="shared" si="24"/>
        <v/>
      </c>
      <c r="I26" s="329" t="str">
        <f t="shared" si="24"/>
        <v/>
      </c>
      <c r="J26" s="329" t="str">
        <f t="shared" si="24"/>
        <v/>
      </c>
      <c r="K26" s="329" t="str">
        <f t="shared" si="24"/>
        <v/>
      </c>
      <c r="L26" s="329" t="str">
        <f t="shared" si="24"/>
        <v/>
      </c>
      <c r="M26" s="329" t="str">
        <f t="shared" si="24"/>
        <v/>
      </c>
      <c r="N26" s="329" t="str">
        <f t="shared" si="24"/>
        <v/>
      </c>
      <c r="O26" s="329" t="str">
        <f t="shared" si="24"/>
        <v/>
      </c>
      <c r="P26" s="329" t="str">
        <f t="shared" si="24"/>
        <v/>
      </c>
      <c r="Q26" s="329" t="str">
        <f t="shared" si="24"/>
        <v/>
      </c>
      <c r="R26" s="329" t="str">
        <f t="shared" si="24"/>
        <v/>
      </c>
      <c r="S26" s="329" t="str">
        <f t="shared" si="24"/>
        <v/>
      </c>
      <c r="T26" s="329" t="str">
        <f t="shared" si="24"/>
        <v/>
      </c>
      <c r="U26" s="329" t="str">
        <f t="shared" si="24"/>
        <v/>
      </c>
      <c r="V26" s="329" t="str">
        <f t="shared" si="24"/>
        <v/>
      </c>
      <c r="W26" s="124"/>
    </row>
    <row r="27" spans="1:23" s="35" customFormat="1" ht="18.600000000000001">
      <c r="A27" s="185" t="s">
        <v>392</v>
      </c>
      <c r="B27" s="190"/>
      <c r="C27" s="201"/>
      <c r="D27" s="202"/>
      <c r="E27" s="202"/>
      <c r="F27" s="202"/>
      <c r="G27" s="202"/>
      <c r="H27" s="202"/>
      <c r="I27" s="202"/>
      <c r="J27" s="202"/>
      <c r="K27" s="202"/>
      <c r="L27" s="202"/>
      <c r="M27" s="202"/>
      <c r="N27" s="202"/>
      <c r="O27" s="202"/>
      <c r="P27" s="202"/>
      <c r="Q27" s="202"/>
      <c r="R27" s="202"/>
      <c r="S27" s="202"/>
      <c r="T27" s="202"/>
      <c r="U27" s="202"/>
      <c r="V27" s="203"/>
      <c r="W27" s="124"/>
    </row>
    <row r="28" spans="1:23" s="35" customFormat="1" ht="18.75">
      <c r="A28" s="129" t="s">
        <v>393</v>
      </c>
      <c r="B28" s="187">
        <v>0.02</v>
      </c>
      <c r="C28" s="193">
        <v>5000</v>
      </c>
      <c r="D28" s="191">
        <f>C28*(1+$B$28)</f>
        <v>5100</v>
      </c>
      <c r="E28" s="191">
        <f t="shared" ref="E28:Q28" si="25">D28*(1+$B$28)</f>
        <v>5202</v>
      </c>
      <c r="F28" s="191">
        <f t="shared" si="25"/>
        <v>5306.04</v>
      </c>
      <c r="G28" s="191">
        <f t="shared" si="25"/>
        <v>5412.1607999999997</v>
      </c>
      <c r="H28" s="191">
        <f t="shared" si="25"/>
        <v>5520.4040159999995</v>
      </c>
      <c r="I28" s="191">
        <f t="shared" si="25"/>
        <v>5630.8120963199999</v>
      </c>
      <c r="J28" s="191">
        <f t="shared" si="25"/>
        <v>5743.4283382464</v>
      </c>
      <c r="K28" s="191">
        <f t="shared" si="25"/>
        <v>5858.2969050113279</v>
      </c>
      <c r="L28" s="191">
        <f t="shared" si="25"/>
        <v>5975.4628431115543</v>
      </c>
      <c r="M28" s="191">
        <f t="shared" si="25"/>
        <v>6094.9720999737856</v>
      </c>
      <c r="N28" s="191">
        <f t="shared" si="25"/>
        <v>6216.8715419732616</v>
      </c>
      <c r="O28" s="191">
        <f t="shared" si="25"/>
        <v>6341.2089728127266</v>
      </c>
      <c r="P28" s="191">
        <f t="shared" ref="P28" si="26">O28*(1+$B$28)</f>
        <v>6468.0331522689812</v>
      </c>
      <c r="Q28" s="191">
        <f t="shared" ref="Q28" si="27">P28*(1+$B$28)</f>
        <v>6597.3938153143608</v>
      </c>
      <c r="R28" s="191">
        <f t="shared" ref="R28" si="28">Q28*(1+$B$28)</f>
        <v>6729.3416916206479</v>
      </c>
      <c r="S28" s="191">
        <f t="shared" ref="S28" si="29">R28*(1+$B$28)</f>
        <v>6863.9285254530614</v>
      </c>
      <c r="T28" s="191">
        <f t="shared" ref="T28" si="30">S28*(1+$B$28)</f>
        <v>7001.2070959621224</v>
      </c>
      <c r="U28" s="191">
        <f t="shared" ref="U28" si="31">T28*(1+$B$28)</f>
        <v>7141.2312378813649</v>
      </c>
      <c r="V28" s="191">
        <f t="shared" ref="V28" si="32">U28*(1+$B$28)</f>
        <v>7284.055862638992</v>
      </c>
      <c r="W28" s="124"/>
    </row>
    <row r="29" spans="1:23" s="35" customFormat="1" ht="18.75">
      <c r="A29" s="129" t="s">
        <v>394</v>
      </c>
      <c r="B29" s="188"/>
      <c r="C29" s="207" t="str">
        <f>IF(B30&gt;0,(C25-C28),"")</f>
        <v/>
      </c>
      <c r="D29" s="207" t="e">
        <f t="shared" ref="D29:V29" si="33">IF(C30&gt;0,(D25-D28),"")</f>
        <v>#VALUE!</v>
      </c>
      <c r="E29" s="207" t="e">
        <f t="shared" si="33"/>
        <v>#VALUE!</v>
      </c>
      <c r="F29" s="207" t="e">
        <f t="shared" si="33"/>
        <v>#VALUE!</v>
      </c>
      <c r="G29" s="207" t="e">
        <f t="shared" si="33"/>
        <v>#VALUE!</v>
      </c>
      <c r="H29" s="207" t="e">
        <f t="shared" si="33"/>
        <v>#VALUE!</v>
      </c>
      <c r="I29" s="207" t="e">
        <f t="shared" si="33"/>
        <v>#VALUE!</v>
      </c>
      <c r="J29" s="207" t="e">
        <f t="shared" si="33"/>
        <v>#VALUE!</v>
      </c>
      <c r="K29" s="207" t="e">
        <f t="shared" si="33"/>
        <v>#VALUE!</v>
      </c>
      <c r="L29" s="207" t="e">
        <f t="shared" si="33"/>
        <v>#VALUE!</v>
      </c>
      <c r="M29" s="207" t="e">
        <f t="shared" si="33"/>
        <v>#VALUE!</v>
      </c>
      <c r="N29" s="207" t="e">
        <f t="shared" si="33"/>
        <v>#VALUE!</v>
      </c>
      <c r="O29" s="207" t="e">
        <f t="shared" si="33"/>
        <v>#VALUE!</v>
      </c>
      <c r="P29" s="207" t="e">
        <f t="shared" si="33"/>
        <v>#VALUE!</v>
      </c>
      <c r="Q29" s="207" t="e">
        <f t="shared" si="33"/>
        <v>#VALUE!</v>
      </c>
      <c r="R29" s="207" t="e">
        <f t="shared" si="33"/>
        <v>#VALUE!</v>
      </c>
      <c r="S29" s="207" t="e">
        <f t="shared" si="33"/>
        <v>#VALUE!</v>
      </c>
      <c r="T29" s="207" t="e">
        <f t="shared" si="33"/>
        <v>#VALUE!</v>
      </c>
      <c r="U29" s="207" t="e">
        <f t="shared" si="33"/>
        <v>#VALUE!</v>
      </c>
      <c r="V29" s="207" t="e">
        <f t="shared" si="33"/>
        <v>#VALUE!</v>
      </c>
      <c r="W29" s="124"/>
    </row>
    <row r="30" spans="1:23" s="35" customFormat="1" ht="18.75">
      <c r="A30" s="129" t="s">
        <v>395</v>
      </c>
      <c r="B30" s="339">
        <v>0</v>
      </c>
      <c r="C30" s="207" t="e">
        <f>B30-C29</f>
        <v>#VALUE!</v>
      </c>
      <c r="D30" s="207" t="e">
        <f t="shared" ref="D30:V30" si="34">C30-D29</f>
        <v>#VALUE!</v>
      </c>
      <c r="E30" s="207" t="e">
        <f t="shared" si="34"/>
        <v>#VALUE!</v>
      </c>
      <c r="F30" s="207" t="e">
        <f t="shared" si="34"/>
        <v>#VALUE!</v>
      </c>
      <c r="G30" s="207" t="e">
        <f t="shared" si="34"/>
        <v>#VALUE!</v>
      </c>
      <c r="H30" s="207" t="e">
        <f t="shared" si="34"/>
        <v>#VALUE!</v>
      </c>
      <c r="I30" s="207" t="e">
        <f t="shared" si="34"/>
        <v>#VALUE!</v>
      </c>
      <c r="J30" s="207" t="e">
        <f t="shared" si="34"/>
        <v>#VALUE!</v>
      </c>
      <c r="K30" s="207" t="e">
        <f t="shared" si="34"/>
        <v>#VALUE!</v>
      </c>
      <c r="L30" s="207" t="e">
        <f t="shared" si="34"/>
        <v>#VALUE!</v>
      </c>
      <c r="M30" s="207" t="e">
        <f t="shared" si="34"/>
        <v>#VALUE!</v>
      </c>
      <c r="N30" s="207" t="e">
        <f t="shared" si="34"/>
        <v>#VALUE!</v>
      </c>
      <c r="O30" s="207" t="e">
        <f t="shared" si="34"/>
        <v>#VALUE!</v>
      </c>
      <c r="P30" s="207" t="e">
        <f t="shared" si="34"/>
        <v>#VALUE!</v>
      </c>
      <c r="Q30" s="207" t="e">
        <f t="shared" si="34"/>
        <v>#VALUE!</v>
      </c>
      <c r="R30" s="207" t="e">
        <f t="shared" si="34"/>
        <v>#VALUE!</v>
      </c>
      <c r="S30" s="207" t="e">
        <f t="shared" si="34"/>
        <v>#VALUE!</v>
      </c>
      <c r="T30" s="207" t="e">
        <f t="shared" si="34"/>
        <v>#VALUE!</v>
      </c>
      <c r="U30" s="207" t="e">
        <f t="shared" si="34"/>
        <v>#VALUE!</v>
      </c>
      <c r="V30" s="207" t="e">
        <f t="shared" si="34"/>
        <v>#VALUE!</v>
      </c>
      <c r="W30" s="124"/>
    </row>
    <row r="31" spans="1:23" s="35" customFormat="1" ht="18.75">
      <c r="A31" s="129" t="s">
        <v>251</v>
      </c>
      <c r="B31" s="188"/>
      <c r="C31" s="207" t="e">
        <f>C28-C29</f>
        <v>#VALUE!</v>
      </c>
      <c r="D31" s="207" t="e">
        <f t="shared" ref="D31:V31" si="35">D28-D29</f>
        <v>#VALUE!</v>
      </c>
      <c r="E31" s="207" t="e">
        <f t="shared" si="35"/>
        <v>#VALUE!</v>
      </c>
      <c r="F31" s="207" t="e">
        <f t="shared" si="35"/>
        <v>#VALUE!</v>
      </c>
      <c r="G31" s="207" t="e">
        <f t="shared" si="35"/>
        <v>#VALUE!</v>
      </c>
      <c r="H31" s="207" t="e">
        <f t="shared" si="35"/>
        <v>#VALUE!</v>
      </c>
      <c r="I31" s="207" t="e">
        <f t="shared" si="35"/>
        <v>#VALUE!</v>
      </c>
      <c r="J31" s="207" t="e">
        <f t="shared" si="35"/>
        <v>#VALUE!</v>
      </c>
      <c r="K31" s="207" t="e">
        <f t="shared" si="35"/>
        <v>#VALUE!</v>
      </c>
      <c r="L31" s="207" t="e">
        <f t="shared" si="35"/>
        <v>#VALUE!</v>
      </c>
      <c r="M31" s="207" t="e">
        <f t="shared" si="35"/>
        <v>#VALUE!</v>
      </c>
      <c r="N31" s="207" t="e">
        <f t="shared" si="35"/>
        <v>#VALUE!</v>
      </c>
      <c r="O31" s="207" t="e">
        <f t="shared" si="35"/>
        <v>#VALUE!</v>
      </c>
      <c r="P31" s="207" t="e">
        <f t="shared" si="35"/>
        <v>#VALUE!</v>
      </c>
      <c r="Q31" s="207" t="e">
        <f t="shared" si="35"/>
        <v>#VALUE!</v>
      </c>
      <c r="R31" s="207" t="e">
        <f t="shared" si="35"/>
        <v>#VALUE!</v>
      </c>
      <c r="S31" s="207" t="e">
        <f t="shared" si="35"/>
        <v>#VALUE!</v>
      </c>
      <c r="T31" s="207" t="e">
        <f t="shared" si="35"/>
        <v>#VALUE!</v>
      </c>
      <c r="U31" s="207" t="e">
        <f t="shared" si="35"/>
        <v>#VALUE!</v>
      </c>
      <c r="V31" s="207" t="e">
        <f t="shared" si="35"/>
        <v>#VALUE!</v>
      </c>
      <c r="W31" s="124"/>
    </row>
    <row r="32" spans="1:23" s="35" customFormat="1" ht="18.600000000000001">
      <c r="A32" s="129" t="s">
        <v>251</v>
      </c>
      <c r="B32" s="187"/>
      <c r="C32" s="207">
        <v>0</v>
      </c>
      <c r="D32" s="207">
        <v>0</v>
      </c>
      <c r="E32" s="207">
        <v>0</v>
      </c>
      <c r="F32" s="207">
        <v>0</v>
      </c>
      <c r="G32" s="207">
        <v>0</v>
      </c>
      <c r="H32" s="207">
        <v>0</v>
      </c>
      <c r="I32" s="207">
        <v>0</v>
      </c>
      <c r="J32" s="207">
        <v>0</v>
      </c>
      <c r="K32" s="207">
        <v>0</v>
      </c>
      <c r="L32" s="207">
        <v>0</v>
      </c>
      <c r="M32" s="207">
        <v>0</v>
      </c>
      <c r="N32" s="207">
        <v>0</v>
      </c>
      <c r="O32" s="207">
        <v>0</v>
      </c>
      <c r="P32" s="207">
        <v>0</v>
      </c>
      <c r="Q32" s="207">
        <v>0</v>
      </c>
      <c r="R32" s="207">
        <v>0</v>
      </c>
      <c r="S32" s="207">
        <v>0</v>
      </c>
      <c r="T32" s="207">
        <v>0</v>
      </c>
      <c r="U32" s="207">
        <v>0</v>
      </c>
      <c r="V32" s="207">
        <v>0</v>
      </c>
      <c r="W32" s="124"/>
    </row>
    <row r="33" spans="1:23" s="35" customFormat="1" ht="18.600000000000001">
      <c r="A33" s="129" t="s">
        <v>251</v>
      </c>
      <c r="B33" s="189"/>
      <c r="C33" s="207">
        <v>0</v>
      </c>
      <c r="D33" s="207">
        <v>0</v>
      </c>
      <c r="E33" s="207">
        <v>0</v>
      </c>
      <c r="F33" s="207">
        <v>0</v>
      </c>
      <c r="G33" s="207">
        <v>0</v>
      </c>
      <c r="H33" s="207">
        <v>0</v>
      </c>
      <c r="I33" s="207">
        <v>0</v>
      </c>
      <c r="J33" s="207">
        <v>0</v>
      </c>
      <c r="K33" s="207">
        <v>0</v>
      </c>
      <c r="L33" s="207">
        <v>0</v>
      </c>
      <c r="M33" s="207">
        <v>0</v>
      </c>
      <c r="N33" s="207">
        <v>0</v>
      </c>
      <c r="O33" s="207">
        <v>0</v>
      </c>
      <c r="P33" s="207">
        <v>0</v>
      </c>
      <c r="Q33" s="207">
        <v>0</v>
      </c>
      <c r="R33" s="207">
        <v>0</v>
      </c>
      <c r="S33" s="207">
        <v>0</v>
      </c>
      <c r="T33" s="207">
        <v>0</v>
      </c>
      <c r="U33" s="207">
        <v>0</v>
      </c>
      <c r="V33" s="207">
        <v>0</v>
      </c>
      <c r="W33" s="124"/>
    </row>
    <row r="34" spans="1:23" s="35" customFormat="1" ht="18.600000000000001">
      <c r="A34" s="129" t="s">
        <v>396</v>
      </c>
      <c r="B34" s="188"/>
      <c r="C34" s="207" t="e">
        <f>C25-SUM(C28:C33)</f>
        <v>#VALUE!</v>
      </c>
      <c r="D34" s="207" t="e">
        <f>D25-SUM(D28:D33)</f>
        <v>#VALUE!</v>
      </c>
      <c r="E34" s="207" t="e">
        <f>E25-SUM(E28:E33)</f>
        <v>#VALUE!</v>
      </c>
      <c r="F34" s="207" t="e">
        <f>F25-SUM(F28:F33)</f>
        <v>#VALUE!</v>
      </c>
      <c r="G34" s="207" t="e">
        <f>G25-SUM(G28:G33)</f>
        <v>#VALUE!</v>
      </c>
      <c r="H34" s="207" t="e">
        <f>H25-SUM(H28:H33)</f>
        <v>#VALUE!</v>
      </c>
      <c r="I34" s="207" t="e">
        <f>I25-SUM(I28:I33)</f>
        <v>#VALUE!</v>
      </c>
      <c r="J34" s="207" t="e">
        <f>J25-SUM(J28:J33)</f>
        <v>#VALUE!</v>
      </c>
      <c r="K34" s="207" t="e">
        <f>K25-SUM(K28:K33)</f>
        <v>#VALUE!</v>
      </c>
      <c r="L34" s="207" t="e">
        <f>L25-SUM(L28:L33)</f>
        <v>#VALUE!</v>
      </c>
      <c r="M34" s="207" t="e">
        <f>M25-SUM(M28:M33)</f>
        <v>#VALUE!</v>
      </c>
      <c r="N34" s="207" t="e">
        <f>N25-SUM(N28:N33)</f>
        <v>#VALUE!</v>
      </c>
      <c r="O34" s="207" t="e">
        <f>O25-SUM(O28:O33)</f>
        <v>#VALUE!</v>
      </c>
      <c r="P34" s="207" t="e">
        <f>P25-SUM(P28:P33)</f>
        <v>#VALUE!</v>
      </c>
      <c r="Q34" s="207" t="e">
        <f>Q25-SUM(Q28:Q33)</f>
        <v>#VALUE!</v>
      </c>
      <c r="R34" s="207" t="e">
        <f>R25-SUM(R28:R33)</f>
        <v>#VALUE!</v>
      </c>
      <c r="S34" s="207" t="e">
        <f>S25-SUM(S28:S33)</f>
        <v>#VALUE!</v>
      </c>
      <c r="T34" s="207" t="e">
        <f>T25-SUM(T28:T33)</f>
        <v>#VALUE!</v>
      </c>
      <c r="U34" s="207" t="e">
        <f>U25-SUM(U28:U33)</f>
        <v>#VALUE!</v>
      </c>
      <c r="V34" s="207" t="e">
        <f>V25-SUM(V28:V33)</f>
        <v>#VALUE!</v>
      </c>
      <c r="W34" s="124"/>
    </row>
    <row r="35" spans="1:23" s="35" customFormat="1" ht="18.600000000000001">
      <c r="A35" s="124"/>
      <c r="B35" s="127"/>
      <c r="C35" s="125"/>
      <c r="D35" s="124"/>
      <c r="E35" s="124"/>
      <c r="F35" s="124"/>
      <c r="G35" s="124"/>
      <c r="H35" s="124"/>
      <c r="I35" s="124"/>
      <c r="J35" s="124"/>
      <c r="K35" s="124"/>
      <c r="L35" s="124"/>
      <c r="M35" s="124"/>
      <c r="N35" s="124"/>
      <c r="O35" s="124"/>
      <c r="P35" s="124"/>
      <c r="Q35" s="124"/>
      <c r="R35" s="124"/>
      <c r="S35" s="124"/>
      <c r="T35" s="124"/>
      <c r="U35" s="124"/>
      <c r="V35" s="124"/>
      <c r="W35" s="124"/>
    </row>
    <row r="36" spans="1:23" ht="15"/>
    <row r="37" spans="1:23" ht="15"/>
  </sheetData>
  <protectedRanges>
    <protectedRange sqref="A28:V34" name="Range1"/>
    <protectedRange sqref="B8:B10" name="Range2"/>
    <protectedRange sqref="B13:B18" name="Range3"/>
    <protectedRange sqref="B22:B23" name="Range4"/>
  </protectedRanges>
  <mergeCells count="9">
    <mergeCell ref="A24:B24"/>
    <mergeCell ref="A26:B26"/>
    <mergeCell ref="A25:B25"/>
    <mergeCell ref="A1:F1"/>
    <mergeCell ref="A2:F2"/>
    <mergeCell ref="A3:F3"/>
    <mergeCell ref="A11:B11"/>
    <mergeCell ref="A19:B19"/>
    <mergeCell ref="A5:J5"/>
  </mergeCells>
  <phoneticPr fontId="55" type="noConversion"/>
  <pageMargins left="0.1" right="0.1" top="0.25" bottom="0.25" header="0.3" footer="0.3"/>
  <pageSetup scale="41" fitToHeight="0" orientation="landscape" r:id="rId1"/>
  <headerFooter>
    <oddFooter>&amp;L&amp;10&amp;K00-047Office of Economic Development Internal Work Papers&amp;R&amp;10&amp;K01+047Page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ED195-EE97-463D-B3B8-69BA8C6D2B87}">
  <sheetPr>
    <tabColor rgb="FF92D050"/>
    <pageSetUpPr fitToPage="1"/>
  </sheetPr>
  <dimension ref="A1:I30"/>
  <sheetViews>
    <sheetView zoomScaleNormal="100" workbookViewId="0">
      <selection activeCell="A5" sqref="A5:I5"/>
    </sheetView>
  </sheetViews>
  <sheetFormatPr defaultColWidth="9.140625" defaultRowHeight="18.95" customHeight="1"/>
  <cols>
    <col min="1" max="1" width="50.7109375" customWidth="1"/>
    <col min="2" max="4" width="11.28515625" customWidth="1"/>
    <col min="5" max="5" width="7.28515625" bestFit="1" customWidth="1"/>
    <col min="6" max="6" width="50.7109375" customWidth="1"/>
    <col min="7" max="9" width="11.28515625" customWidth="1"/>
    <col min="10" max="10" width="6.85546875" customWidth="1"/>
    <col min="11" max="15" width="9.140625" customWidth="1"/>
  </cols>
  <sheetData>
    <row r="1" spans="1:9" ht="26.25">
      <c r="A1" s="2" t="str">
        <f>'Project Contacts and Capacity'!A1</f>
        <v>[PROJECT NAME]</v>
      </c>
    </row>
    <row r="2" spans="1:9" s="32" customFormat="1" ht="18.95" customHeight="1">
      <c r="A2" s="64" t="str">
        <f>'Project Contacts and Capacity'!A2</f>
        <v>[Developer Name]</v>
      </c>
    </row>
    <row r="3" spans="1:9" s="32" customFormat="1" ht="18.95" customHeight="1">
      <c r="A3" s="64" t="str">
        <f>'Project Contacts and Capacity'!A3</f>
        <v>[Project Address]</v>
      </c>
      <c r="E3" s="48"/>
      <c r="H3" s="33"/>
      <c r="I3" s="33"/>
    </row>
    <row r="4" spans="1:9" s="32" customFormat="1" ht="18.95" customHeight="1"/>
    <row r="5" spans="1:9" s="32" customFormat="1" ht="18.95" customHeight="1">
      <c r="A5" s="396" t="s">
        <v>397</v>
      </c>
      <c r="B5" s="396"/>
      <c r="C5" s="396"/>
      <c r="D5" s="396"/>
      <c r="E5" s="396"/>
      <c r="F5" s="396"/>
      <c r="G5" s="396"/>
      <c r="H5" s="396"/>
      <c r="I5" s="396"/>
    </row>
    <row r="6" spans="1:9" s="32" customFormat="1" ht="18.95" customHeight="1">
      <c r="A6" s="112" t="s">
        <v>398</v>
      </c>
    </row>
    <row r="7" spans="1:9" s="32" customFormat="1" ht="18.95" customHeight="1">
      <c r="A7" s="272" t="s">
        <v>399</v>
      </c>
      <c r="B7" s="273">
        <v>2020</v>
      </c>
      <c r="C7" s="273">
        <v>2021</v>
      </c>
      <c r="D7" s="274">
        <v>2022</v>
      </c>
      <c r="F7" s="272" t="s">
        <v>400</v>
      </c>
      <c r="G7" s="273">
        <v>2020</v>
      </c>
      <c r="H7" s="273">
        <v>2021</v>
      </c>
      <c r="I7" s="274">
        <v>2022</v>
      </c>
    </row>
    <row r="8" spans="1:9" ht="18.95" customHeight="1">
      <c r="A8" s="275"/>
      <c r="B8" s="282"/>
      <c r="C8" s="282"/>
      <c r="D8" s="283"/>
      <c r="F8" s="275"/>
      <c r="G8" s="282"/>
      <c r="H8" s="282"/>
      <c r="I8" s="283"/>
    </row>
    <row r="9" spans="1:9" ht="18.95" customHeight="1">
      <c r="A9" s="276"/>
      <c r="B9" s="284"/>
      <c r="C9" s="284"/>
      <c r="D9" s="285"/>
      <c r="F9" s="276"/>
      <c r="G9" s="284"/>
      <c r="H9" s="284"/>
      <c r="I9" s="285"/>
    </row>
    <row r="10" spans="1:9" ht="18.95" customHeight="1">
      <c r="A10" s="276"/>
      <c r="B10" s="284"/>
      <c r="C10" s="284"/>
      <c r="D10" s="285"/>
      <c r="F10" s="276"/>
      <c r="G10" s="284"/>
      <c r="H10" s="284"/>
      <c r="I10" s="285"/>
    </row>
    <row r="11" spans="1:9" ht="18.95" customHeight="1">
      <c r="A11" s="276"/>
      <c r="B11" s="284"/>
      <c r="C11" s="284"/>
      <c r="D11" s="285"/>
      <c r="F11" s="276"/>
      <c r="G11" s="284"/>
      <c r="H11" s="284"/>
      <c r="I11" s="285"/>
    </row>
    <row r="12" spans="1:9" ht="18.95" customHeight="1">
      <c r="A12" s="276"/>
      <c r="B12" s="284"/>
      <c r="C12" s="284"/>
      <c r="D12" s="285"/>
      <c r="F12" s="276"/>
      <c r="G12" s="284"/>
      <c r="H12" s="284"/>
      <c r="I12" s="285"/>
    </row>
    <row r="13" spans="1:9" ht="18.95" customHeight="1">
      <c r="A13" s="276"/>
      <c r="B13" s="284"/>
      <c r="C13" s="284"/>
      <c r="D13" s="285"/>
      <c r="F13" s="276"/>
      <c r="G13" s="284"/>
      <c r="H13" s="284"/>
      <c r="I13" s="285"/>
    </row>
    <row r="14" spans="1:9" ht="18.95" customHeight="1">
      <c r="A14" s="276"/>
      <c r="B14" s="284"/>
      <c r="C14" s="284"/>
      <c r="D14" s="285"/>
      <c r="F14" s="276"/>
      <c r="G14" s="284"/>
      <c r="H14" s="284"/>
      <c r="I14" s="285"/>
    </row>
    <row r="15" spans="1:9" ht="18.95" customHeight="1">
      <c r="A15" s="276"/>
      <c r="B15" s="284"/>
      <c r="C15" s="284"/>
      <c r="D15" s="285"/>
      <c r="F15" s="276"/>
      <c r="G15" s="284"/>
      <c r="H15" s="284"/>
      <c r="I15" s="285"/>
    </row>
    <row r="16" spans="1:9" ht="18.95" customHeight="1">
      <c r="A16" s="276"/>
      <c r="B16" s="284"/>
      <c r="C16" s="284"/>
      <c r="D16" s="285"/>
      <c r="F16" s="276"/>
      <c r="G16" s="284"/>
      <c r="H16" s="284"/>
      <c r="I16" s="285"/>
    </row>
    <row r="17" spans="1:9" ht="18.95" customHeight="1">
      <c r="A17" s="276"/>
      <c r="B17" s="284"/>
      <c r="C17" s="284"/>
      <c r="D17" s="285"/>
      <c r="F17" s="276"/>
      <c r="G17" s="284"/>
      <c r="H17" s="284"/>
      <c r="I17" s="285"/>
    </row>
    <row r="18" spans="1:9" ht="18.95" customHeight="1">
      <c r="A18" s="277" t="s">
        <v>401</v>
      </c>
      <c r="B18" s="280">
        <f>SUM(B8:B17)</f>
        <v>0</v>
      </c>
      <c r="C18" s="280">
        <f>SUM(C8:C17)</f>
        <v>0</v>
      </c>
      <c r="D18" s="281">
        <f>SUM(D8:D17)</f>
        <v>0</v>
      </c>
      <c r="F18" s="277" t="s">
        <v>402</v>
      </c>
      <c r="G18" s="280">
        <f>SUM(G8:G17)</f>
        <v>0</v>
      </c>
      <c r="H18" s="280">
        <f>SUM(H8:H17)</f>
        <v>0</v>
      </c>
      <c r="I18" s="281">
        <f>SUM(I8:I17)</f>
        <v>0</v>
      </c>
    </row>
    <row r="19" spans="1:9" ht="18.95" customHeight="1">
      <c r="A19" s="278" t="s">
        <v>403</v>
      </c>
      <c r="B19" s="271"/>
      <c r="C19" s="271"/>
      <c r="D19" s="279"/>
      <c r="F19" s="278" t="s">
        <v>404</v>
      </c>
      <c r="G19" s="271"/>
      <c r="H19" s="271"/>
      <c r="I19" s="279"/>
    </row>
    <row r="20" spans="1:9" ht="18.95" customHeight="1">
      <c r="A20" s="276"/>
      <c r="B20" s="284"/>
      <c r="C20" s="284"/>
      <c r="D20" s="285"/>
      <c r="F20" s="276"/>
      <c r="G20" s="284"/>
      <c r="H20" s="284"/>
      <c r="I20" s="285"/>
    </row>
    <row r="21" spans="1:9" ht="18.95" customHeight="1">
      <c r="A21" s="276"/>
      <c r="B21" s="284"/>
      <c r="C21" s="284"/>
      <c r="D21" s="285"/>
      <c r="F21" s="276"/>
      <c r="G21" s="284"/>
      <c r="H21" s="284"/>
      <c r="I21" s="285"/>
    </row>
    <row r="22" spans="1:9" ht="18.95" customHeight="1">
      <c r="A22" s="276"/>
      <c r="B22" s="284"/>
      <c r="C22" s="286"/>
      <c r="D22" s="287"/>
      <c r="F22" s="276"/>
      <c r="G22" s="284"/>
      <c r="H22" s="286"/>
      <c r="I22" s="287"/>
    </row>
    <row r="23" spans="1:9" ht="18.95" customHeight="1">
      <c r="A23" s="276"/>
      <c r="B23" s="284"/>
      <c r="C23" s="286"/>
      <c r="D23" s="287"/>
      <c r="F23" s="276"/>
      <c r="G23" s="284"/>
      <c r="H23" s="286"/>
      <c r="I23" s="287"/>
    </row>
    <row r="24" spans="1:9" ht="18.95" customHeight="1">
      <c r="A24" s="276"/>
      <c r="B24" s="284"/>
      <c r="C24" s="286"/>
      <c r="D24" s="287"/>
      <c r="F24" s="276"/>
      <c r="G24" s="284"/>
      <c r="H24" s="286"/>
      <c r="I24" s="287"/>
    </row>
    <row r="25" spans="1:9" ht="18.95" customHeight="1">
      <c r="A25" s="276"/>
      <c r="B25" s="284"/>
      <c r="C25" s="286"/>
      <c r="D25" s="287"/>
      <c r="F25" s="276"/>
      <c r="G25" s="284"/>
      <c r="H25" s="286"/>
      <c r="I25" s="287"/>
    </row>
    <row r="26" spans="1:9" ht="18.95" customHeight="1">
      <c r="A26" s="276"/>
      <c r="B26" s="288"/>
      <c r="C26" s="284"/>
      <c r="D26" s="285"/>
      <c r="F26" s="276"/>
      <c r="G26" s="288"/>
      <c r="H26" s="284"/>
      <c r="I26" s="285"/>
    </row>
    <row r="27" spans="1:9" ht="18.95" customHeight="1">
      <c r="A27" s="276"/>
      <c r="B27" s="284"/>
      <c r="C27" s="284"/>
      <c r="D27" s="285"/>
      <c r="F27" s="276"/>
      <c r="G27" s="284"/>
      <c r="H27" s="284"/>
      <c r="I27" s="285"/>
    </row>
    <row r="28" spans="1:9" ht="18.95" customHeight="1">
      <c r="A28" s="276"/>
      <c r="B28" s="284"/>
      <c r="C28" s="284"/>
      <c r="D28" s="285"/>
      <c r="F28" s="276"/>
      <c r="G28" s="284"/>
      <c r="H28" s="284"/>
      <c r="I28" s="285"/>
    </row>
    <row r="29" spans="1:9" ht="18.95" customHeight="1">
      <c r="A29" s="277" t="s">
        <v>405</v>
      </c>
      <c r="B29" s="290">
        <f>SUM(B19:B28)</f>
        <v>0</v>
      </c>
      <c r="C29" s="290">
        <f>SUM(C19:C28)</f>
        <v>0</v>
      </c>
      <c r="D29" s="291">
        <f>SUM(D19:D28)</f>
        <v>0</v>
      </c>
      <c r="F29" s="289" t="s">
        <v>406</v>
      </c>
      <c r="G29" s="290">
        <f>SUM(G19:G28)</f>
        <v>0</v>
      </c>
      <c r="H29" s="290">
        <f>SUM(H19:H28)</f>
        <v>0</v>
      </c>
      <c r="I29" s="291">
        <f>SUM(I19:I28)</f>
        <v>0</v>
      </c>
    </row>
    <row r="30" spans="1:9" ht="18.95" customHeight="1">
      <c r="A30" s="293" t="s">
        <v>407</v>
      </c>
      <c r="B30" s="294">
        <f>B18-B29</f>
        <v>0</v>
      </c>
      <c r="C30" s="292">
        <f t="shared" ref="C30:D30" si="0">C18-C29</f>
        <v>0</v>
      </c>
      <c r="D30" s="295">
        <f t="shared" si="0"/>
        <v>0</v>
      </c>
      <c r="F30" s="293" t="s">
        <v>408</v>
      </c>
      <c r="G30" s="294">
        <f>G18-G29</f>
        <v>0</v>
      </c>
      <c r="H30" s="292">
        <f t="shared" ref="H30:I30" si="1">H18-H29</f>
        <v>0</v>
      </c>
      <c r="I30" s="295">
        <f t="shared" si="1"/>
        <v>0</v>
      </c>
    </row>
  </sheetData>
  <protectedRanges>
    <protectedRange sqref="A8:D17" name="Range1"/>
    <protectedRange sqref="A8:D17" name="Range2"/>
    <protectedRange sqref="A20:D28" name="Range3"/>
    <protectedRange sqref="F20:I28" name="Range4"/>
  </protectedRanges>
  <mergeCells count="1">
    <mergeCell ref="A5:I5"/>
  </mergeCells>
  <pageMargins left="0.6" right="0.6" top="0.5" bottom="0.5" header="0.3" footer="0.3"/>
  <pageSetup scale="46" fitToHeight="0" orientation="portrait" r:id="rId1"/>
  <headerFooter>
    <oddFooter>&amp;L&amp;10&amp;K00-046Department of Housing Stability Internal Work Papers&amp;R&amp;10&amp;K01+046Page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88ED-0A80-4FCF-B13B-14D6387D7223}">
  <sheetPr>
    <tabColor rgb="FF92D050"/>
  </sheetPr>
  <dimension ref="A1:O179"/>
  <sheetViews>
    <sheetView showGridLines="0" workbookViewId="0">
      <selection activeCell="Q35" sqref="Q35"/>
    </sheetView>
  </sheetViews>
  <sheetFormatPr defaultRowHeight="15"/>
  <cols>
    <col min="1" max="1" width="14.140625" customWidth="1"/>
    <col min="5" max="5" width="8.5703125" customWidth="1"/>
    <col min="6" max="6" width="10.42578125" customWidth="1"/>
    <col min="7" max="7" width="12.140625" customWidth="1"/>
  </cols>
  <sheetData>
    <row r="1" spans="1:15" ht="26.25">
      <c r="A1" s="355" t="str">
        <f>'Project Contacts and Capacity'!A1</f>
        <v>[PROJECT NAME]</v>
      </c>
      <c r="B1" s="355"/>
      <c r="C1" s="355"/>
      <c r="D1" s="355"/>
    </row>
    <row r="2" spans="1:15" ht="15.75">
      <c r="A2" s="356" t="str">
        <f>'Project Contacts and Capacity'!A2</f>
        <v>[Developer Name]</v>
      </c>
      <c r="B2" s="356"/>
      <c r="C2" s="356"/>
      <c r="D2" s="356"/>
    </row>
    <row r="3" spans="1:15" ht="15.75">
      <c r="A3" s="356" t="str">
        <f>'Project Contacts and Capacity'!A3</f>
        <v>[Project Address]</v>
      </c>
      <c r="B3" s="356"/>
      <c r="C3" s="356"/>
      <c r="D3" s="356"/>
    </row>
    <row r="4" spans="1:15" ht="18.75">
      <c r="A4" s="397"/>
      <c r="B4" s="397"/>
      <c r="C4" s="397"/>
      <c r="D4" s="397"/>
    </row>
    <row r="5" spans="1:15" ht="15.75">
      <c r="A5" s="398" t="s">
        <v>409</v>
      </c>
      <c r="B5" s="398"/>
      <c r="C5" s="398"/>
      <c r="D5" s="398"/>
      <c r="E5" s="398"/>
      <c r="F5" s="398"/>
      <c r="G5" s="398"/>
      <c r="H5" s="398"/>
      <c r="I5" s="398"/>
      <c r="J5" s="398"/>
      <c r="K5" s="398"/>
    </row>
    <row r="6" spans="1:15" ht="18.75">
      <c r="A6" s="399" t="s">
        <v>410</v>
      </c>
      <c r="B6" s="399"/>
      <c r="C6" s="399"/>
      <c r="D6" s="399"/>
      <c r="E6" s="399"/>
      <c r="F6" s="399"/>
      <c r="G6" s="399"/>
      <c r="H6" s="399"/>
      <c r="I6" s="296"/>
      <c r="J6" s="297"/>
      <c r="L6" s="459"/>
      <c r="M6" s="459"/>
      <c r="N6" s="459"/>
      <c r="O6" s="459"/>
    </row>
    <row r="7" spans="1:15" ht="18.75">
      <c r="A7" s="318"/>
      <c r="B7" s="318"/>
      <c r="C7" s="318"/>
      <c r="D7" s="318"/>
      <c r="E7" s="318"/>
      <c r="F7" s="318"/>
      <c r="G7" s="318"/>
      <c r="H7" s="318"/>
      <c r="I7" s="296"/>
      <c r="J7" s="297"/>
      <c r="L7" s="459"/>
      <c r="M7" s="459"/>
      <c r="N7" s="459"/>
      <c r="O7" s="459"/>
    </row>
    <row r="8" spans="1:15">
      <c r="A8" s="299" t="s">
        <v>411</v>
      </c>
      <c r="B8" s="299"/>
      <c r="C8" s="299"/>
      <c r="D8" s="299"/>
      <c r="E8" s="460" t="s">
        <v>412</v>
      </c>
      <c r="F8" s="460"/>
      <c r="G8" s="299"/>
      <c r="H8" s="299"/>
      <c r="I8" s="299"/>
      <c r="J8" s="299"/>
      <c r="K8" s="299"/>
      <c r="L8" s="459"/>
      <c r="M8" s="459"/>
      <c r="N8" s="459"/>
      <c r="O8" s="459"/>
    </row>
    <row r="9" spans="1:15">
      <c r="A9" s="299"/>
      <c r="B9" s="299"/>
      <c r="C9" s="299"/>
      <c r="D9" s="299"/>
      <c r="E9" s="299"/>
      <c r="F9" s="299"/>
      <c r="G9" s="299"/>
      <c r="H9" s="299"/>
      <c r="I9" s="299"/>
      <c r="J9" s="299"/>
      <c r="K9" s="299"/>
      <c r="L9" s="459"/>
      <c r="M9" s="459"/>
      <c r="N9" s="459"/>
      <c r="O9" s="459"/>
    </row>
    <row r="10" spans="1:15">
      <c r="A10" s="299" t="s">
        <v>413</v>
      </c>
      <c r="B10" s="460" t="s">
        <v>412</v>
      </c>
      <c r="C10" s="460"/>
      <c r="D10" s="460"/>
      <c r="E10" s="460"/>
      <c r="F10" s="460"/>
      <c r="G10" s="299" t="s">
        <v>414</v>
      </c>
      <c r="H10" s="405" t="s">
        <v>412</v>
      </c>
      <c r="I10" s="405"/>
      <c r="J10" s="405"/>
      <c r="K10" s="405"/>
      <c r="L10" s="459"/>
      <c r="M10" s="459"/>
      <c r="N10" s="459"/>
      <c r="O10" s="459"/>
    </row>
    <row r="11" spans="1:15">
      <c r="A11" s="400"/>
      <c r="B11" s="400"/>
      <c r="C11" s="400"/>
      <c r="D11" s="400"/>
      <c r="E11" s="400"/>
      <c r="F11" s="400"/>
      <c r="G11" s="400"/>
      <c r="H11" s="400"/>
      <c r="I11" s="400"/>
      <c r="J11" s="400"/>
      <c r="K11" s="400"/>
      <c r="L11" s="459"/>
      <c r="M11" s="459"/>
      <c r="N11" s="459"/>
      <c r="O11" s="459"/>
    </row>
    <row r="12" spans="1:15">
      <c r="A12" s="299" t="s">
        <v>415</v>
      </c>
      <c r="B12" s="460" t="s">
        <v>412</v>
      </c>
      <c r="C12" s="460"/>
      <c r="D12" s="460"/>
      <c r="E12" s="460"/>
      <c r="F12" s="460"/>
      <c r="G12" s="299" t="s">
        <v>414</v>
      </c>
      <c r="H12" s="405" t="s">
        <v>412</v>
      </c>
      <c r="I12" s="405"/>
      <c r="J12" s="405"/>
      <c r="K12" s="405"/>
      <c r="L12" s="459"/>
      <c r="M12" s="459"/>
      <c r="N12" s="459"/>
      <c r="O12" s="459"/>
    </row>
    <row r="13" spans="1:15">
      <c r="A13" s="299" t="s">
        <v>416</v>
      </c>
      <c r="B13" s="401"/>
      <c r="C13" s="401"/>
      <c r="D13" s="401"/>
      <c r="E13" s="401"/>
      <c r="F13" s="401"/>
      <c r="G13" s="299" t="s">
        <v>417</v>
      </c>
      <c r="H13" s="299"/>
      <c r="I13" s="299"/>
      <c r="J13" s="299"/>
      <c r="K13" s="299"/>
      <c r="L13" s="459"/>
      <c r="M13" s="459"/>
      <c r="N13" s="459"/>
      <c r="O13" s="459"/>
    </row>
    <row r="14" spans="1:15">
      <c r="A14" s="299"/>
      <c r="B14" s="460" t="s">
        <v>412</v>
      </c>
      <c r="C14" s="460"/>
      <c r="D14" s="460"/>
      <c r="E14" s="460"/>
      <c r="F14" s="460"/>
      <c r="G14" s="299"/>
      <c r="H14" s="299"/>
      <c r="I14" s="299"/>
      <c r="J14" s="299"/>
      <c r="K14" s="299"/>
      <c r="L14" s="459"/>
      <c r="M14" s="459"/>
      <c r="N14" s="459"/>
      <c r="O14" s="459"/>
    </row>
    <row r="15" spans="1:15">
      <c r="A15" s="299"/>
      <c r="B15" s="299"/>
      <c r="C15" s="299"/>
      <c r="D15" s="299"/>
      <c r="E15" s="299"/>
      <c r="F15" s="299"/>
      <c r="G15" s="299"/>
      <c r="H15" s="299"/>
      <c r="I15" s="299"/>
      <c r="J15" s="299"/>
      <c r="K15" s="299"/>
      <c r="L15" s="459"/>
      <c r="M15" s="459"/>
      <c r="N15" s="459"/>
      <c r="O15" s="459"/>
    </row>
    <row r="16" spans="1:15">
      <c r="A16" s="299" t="s">
        <v>418</v>
      </c>
      <c r="B16" s="405" t="s">
        <v>412</v>
      </c>
      <c r="C16" s="405"/>
      <c r="D16" s="405"/>
      <c r="E16" s="405"/>
      <c r="F16" s="405"/>
      <c r="G16" s="299" t="s">
        <v>419</v>
      </c>
      <c r="H16" s="405" t="s">
        <v>412</v>
      </c>
      <c r="I16" s="405"/>
      <c r="J16" s="405"/>
      <c r="K16" s="405"/>
      <c r="L16" s="459"/>
      <c r="M16" s="459"/>
      <c r="N16" s="459"/>
      <c r="O16" s="459"/>
    </row>
    <row r="17" spans="1:15">
      <c r="A17" s="299"/>
      <c r="B17" s="454" t="s">
        <v>412</v>
      </c>
      <c r="C17" s="454"/>
      <c r="D17" s="454"/>
      <c r="E17" s="454"/>
      <c r="F17" s="454"/>
      <c r="G17" s="299"/>
      <c r="H17" s="299"/>
      <c r="I17" s="299"/>
      <c r="J17" s="299"/>
      <c r="K17" s="299"/>
      <c r="L17" s="459"/>
      <c r="M17" s="459"/>
      <c r="N17" s="459"/>
      <c r="O17" s="459"/>
    </row>
    <row r="18" spans="1:15">
      <c r="A18" s="299" t="s">
        <v>420</v>
      </c>
      <c r="B18" s="455"/>
      <c r="C18" s="455"/>
      <c r="D18" s="455"/>
      <c r="E18" s="455"/>
      <c r="F18" s="455"/>
      <c r="G18" s="299" t="s">
        <v>421</v>
      </c>
      <c r="H18" s="405" t="s">
        <v>412</v>
      </c>
      <c r="I18" s="405"/>
      <c r="J18" s="405"/>
      <c r="K18" s="405"/>
      <c r="L18" s="459"/>
      <c r="M18" s="459"/>
      <c r="N18" s="459"/>
      <c r="O18" s="459"/>
    </row>
    <row r="19" spans="1:15">
      <c r="A19" s="299"/>
      <c r="B19" s="299"/>
      <c r="C19" s="299"/>
      <c r="D19" s="299"/>
      <c r="E19" s="299"/>
      <c r="F19" s="299"/>
      <c r="G19" s="299"/>
      <c r="H19" s="299"/>
      <c r="I19" s="299"/>
      <c r="J19" s="299"/>
      <c r="K19" s="299"/>
      <c r="L19" s="459"/>
      <c r="M19" s="459"/>
      <c r="N19" s="459"/>
      <c r="O19" s="459"/>
    </row>
    <row r="20" spans="1:15">
      <c r="A20" s="299"/>
      <c r="B20" s="299"/>
      <c r="C20" s="299"/>
      <c r="D20" s="299"/>
      <c r="E20" s="299"/>
      <c r="F20" s="299"/>
      <c r="G20" s="299"/>
      <c r="H20" s="299"/>
      <c r="I20" s="299"/>
      <c r="J20" s="299"/>
      <c r="K20" s="299"/>
      <c r="L20" s="459"/>
      <c r="M20" s="459"/>
      <c r="N20" s="459"/>
      <c r="O20" s="459"/>
    </row>
    <row r="21" spans="1:15">
      <c r="A21" s="461" t="s">
        <v>422</v>
      </c>
      <c r="B21" s="462"/>
      <c r="C21" s="462"/>
      <c r="D21" s="462"/>
      <c r="E21" s="463"/>
      <c r="F21" s="451" t="s">
        <v>423</v>
      </c>
      <c r="G21" s="461" t="s">
        <v>424</v>
      </c>
      <c r="H21" s="462"/>
      <c r="I21" s="462"/>
      <c r="J21" s="463"/>
      <c r="K21" s="446" t="s">
        <v>423</v>
      </c>
      <c r="L21" s="459"/>
      <c r="M21" s="459"/>
      <c r="N21" s="459"/>
      <c r="O21" s="459"/>
    </row>
    <row r="22" spans="1:15">
      <c r="A22" s="464"/>
      <c r="B22" s="465"/>
      <c r="C22" s="465"/>
      <c r="D22" s="465"/>
      <c r="E22" s="466"/>
      <c r="F22" s="452"/>
      <c r="G22" s="464"/>
      <c r="H22" s="465"/>
      <c r="I22" s="465"/>
      <c r="J22" s="466"/>
      <c r="K22" s="453"/>
      <c r="L22" s="459"/>
      <c r="M22" s="459"/>
      <c r="N22" s="459"/>
      <c r="O22" s="459"/>
    </row>
    <row r="23" spans="1:15">
      <c r="A23" s="467" t="s">
        <v>425</v>
      </c>
      <c r="B23" s="468"/>
      <c r="C23" s="468"/>
      <c r="D23" s="468"/>
      <c r="E23" s="469"/>
      <c r="F23" s="303" t="s">
        <v>426</v>
      </c>
      <c r="G23" s="468" t="s">
        <v>427</v>
      </c>
      <c r="H23" s="468"/>
      <c r="I23" s="468"/>
      <c r="J23" s="470"/>
      <c r="K23" s="303" t="s">
        <v>426</v>
      </c>
      <c r="L23" s="459"/>
      <c r="M23" s="459"/>
      <c r="N23" s="459"/>
      <c r="O23" s="459"/>
    </row>
    <row r="24" spans="1:15">
      <c r="A24" s="467" t="s">
        <v>428</v>
      </c>
      <c r="B24" s="468"/>
      <c r="C24" s="468"/>
      <c r="D24" s="468"/>
      <c r="E24" s="469"/>
      <c r="F24" s="303" t="s">
        <v>426</v>
      </c>
      <c r="G24" s="468" t="s">
        <v>429</v>
      </c>
      <c r="H24" s="468"/>
      <c r="I24" s="468"/>
      <c r="J24" s="470"/>
      <c r="K24" s="303" t="s">
        <v>426</v>
      </c>
      <c r="L24" s="459"/>
      <c r="M24" s="459"/>
      <c r="N24" s="459"/>
      <c r="O24" s="459"/>
    </row>
    <row r="25" spans="1:15">
      <c r="A25" s="467" t="s">
        <v>430</v>
      </c>
      <c r="B25" s="468"/>
      <c r="C25" s="468"/>
      <c r="D25" s="468"/>
      <c r="E25" s="469"/>
      <c r="F25" s="303" t="s">
        <v>412</v>
      </c>
      <c r="G25" s="468" t="s">
        <v>431</v>
      </c>
      <c r="H25" s="468"/>
      <c r="I25" s="468"/>
      <c r="J25" s="470"/>
      <c r="K25" s="303" t="s">
        <v>426</v>
      </c>
      <c r="L25" s="459"/>
      <c r="M25" s="459"/>
      <c r="N25" s="459"/>
      <c r="O25" s="459"/>
    </row>
    <row r="26" spans="1:15">
      <c r="A26" s="467" t="s">
        <v>432</v>
      </c>
      <c r="B26" s="468"/>
      <c r="C26" s="468"/>
      <c r="D26" s="468"/>
      <c r="E26" s="469"/>
      <c r="F26" s="303" t="s">
        <v>412</v>
      </c>
      <c r="G26" s="468" t="s">
        <v>433</v>
      </c>
      <c r="H26" s="468"/>
      <c r="I26" s="468"/>
      <c r="J26" s="470"/>
      <c r="K26" s="303" t="s">
        <v>426</v>
      </c>
      <c r="L26" s="459"/>
      <c r="M26" s="459"/>
      <c r="N26" s="459"/>
      <c r="O26" s="459"/>
    </row>
    <row r="27" spans="1:15">
      <c r="A27" s="467" t="s">
        <v>434</v>
      </c>
      <c r="B27" s="468"/>
      <c r="C27" s="468"/>
      <c r="D27" s="468"/>
      <c r="E27" s="469"/>
      <c r="F27" s="303" t="s">
        <v>426</v>
      </c>
      <c r="G27" s="300" t="s">
        <v>435</v>
      </c>
      <c r="H27" s="299"/>
      <c r="I27" s="330" t="s">
        <v>412</v>
      </c>
      <c r="J27" s="304" t="s">
        <v>412</v>
      </c>
      <c r="K27" s="303" t="s">
        <v>426</v>
      </c>
      <c r="L27" s="459"/>
      <c r="M27" s="459"/>
      <c r="N27" s="459"/>
      <c r="O27" s="459"/>
    </row>
    <row r="28" spans="1:15">
      <c r="A28" s="467" t="s">
        <v>436</v>
      </c>
      <c r="B28" s="468"/>
      <c r="C28" s="468"/>
      <c r="D28" s="468"/>
      <c r="E28" s="469"/>
      <c r="F28" s="303" t="s">
        <v>426</v>
      </c>
      <c r="G28" s="468" t="s">
        <v>437</v>
      </c>
      <c r="H28" s="468"/>
      <c r="I28" s="468"/>
      <c r="J28" s="470"/>
      <c r="K28" s="303" t="s">
        <v>426</v>
      </c>
      <c r="L28" s="459"/>
      <c r="M28" s="459"/>
      <c r="N28" s="459"/>
      <c r="O28" s="459"/>
    </row>
    <row r="29" spans="1:15">
      <c r="A29" s="467" t="s">
        <v>438</v>
      </c>
      <c r="B29" s="468"/>
      <c r="C29" s="468"/>
      <c r="D29" s="468"/>
      <c r="E29" s="469"/>
      <c r="F29" s="303" t="s">
        <v>426</v>
      </c>
      <c r="G29" s="468" t="s">
        <v>426</v>
      </c>
      <c r="H29" s="468"/>
      <c r="I29" s="468"/>
      <c r="J29" s="470"/>
      <c r="K29" s="303" t="s">
        <v>426</v>
      </c>
      <c r="L29" s="459"/>
      <c r="M29" s="459"/>
      <c r="N29" s="459"/>
      <c r="O29" s="459"/>
    </row>
    <row r="30" spans="1:15">
      <c r="A30" s="467" t="s">
        <v>439</v>
      </c>
      <c r="B30" s="468"/>
      <c r="C30" s="468"/>
      <c r="D30" s="468"/>
      <c r="E30" s="469"/>
      <c r="F30" s="303" t="s">
        <v>426</v>
      </c>
      <c r="G30" s="468" t="s">
        <v>412</v>
      </c>
      <c r="H30" s="468"/>
      <c r="I30" s="468"/>
      <c r="J30" s="470"/>
      <c r="K30" s="303" t="s">
        <v>426</v>
      </c>
      <c r="L30" s="459"/>
      <c r="M30" s="459"/>
      <c r="N30" s="459"/>
      <c r="O30" s="459"/>
    </row>
    <row r="31" spans="1:15">
      <c r="A31" s="467" t="s">
        <v>440</v>
      </c>
      <c r="B31" s="468"/>
      <c r="C31" s="468"/>
      <c r="D31" s="468"/>
      <c r="E31" s="469"/>
      <c r="F31" s="303" t="s">
        <v>412</v>
      </c>
      <c r="G31" s="468" t="s">
        <v>412</v>
      </c>
      <c r="H31" s="468"/>
      <c r="I31" s="468"/>
      <c r="J31" s="470"/>
      <c r="K31" s="303" t="s">
        <v>426</v>
      </c>
      <c r="L31" s="459"/>
      <c r="M31" s="459"/>
      <c r="N31" s="459"/>
      <c r="O31" s="459"/>
    </row>
    <row r="32" spans="1:15">
      <c r="A32" s="467" t="s">
        <v>441</v>
      </c>
      <c r="B32" s="468"/>
      <c r="C32" s="468"/>
      <c r="D32" s="468"/>
      <c r="E32" s="469"/>
      <c r="F32" s="303" t="s">
        <v>412</v>
      </c>
      <c r="G32" s="468" t="s">
        <v>412</v>
      </c>
      <c r="H32" s="468"/>
      <c r="I32" s="468"/>
      <c r="J32" s="470"/>
      <c r="K32" s="303" t="s">
        <v>426</v>
      </c>
      <c r="L32" s="459"/>
      <c r="M32" s="459"/>
      <c r="N32" s="459"/>
      <c r="O32" s="459"/>
    </row>
    <row r="33" spans="1:15">
      <c r="A33" s="467" t="s">
        <v>442</v>
      </c>
      <c r="B33" s="468"/>
      <c r="C33" s="468"/>
      <c r="D33" s="468"/>
      <c r="E33" s="469"/>
      <c r="F33" s="303" t="s">
        <v>412</v>
      </c>
      <c r="G33" s="468" t="s">
        <v>412</v>
      </c>
      <c r="H33" s="468"/>
      <c r="I33" s="468"/>
      <c r="J33" s="470"/>
      <c r="K33" s="303" t="s">
        <v>426</v>
      </c>
      <c r="L33" s="459"/>
      <c r="M33" s="459"/>
      <c r="N33" s="459"/>
      <c r="O33" s="459"/>
    </row>
    <row r="34" spans="1:15">
      <c r="A34" s="467" t="s">
        <v>443</v>
      </c>
      <c r="B34" s="468"/>
      <c r="C34" s="468"/>
      <c r="D34" s="468"/>
      <c r="E34" s="469"/>
      <c r="F34" s="303" t="s">
        <v>412</v>
      </c>
      <c r="G34" s="468" t="s">
        <v>412</v>
      </c>
      <c r="H34" s="468"/>
      <c r="I34" s="468"/>
      <c r="J34" s="470"/>
      <c r="K34" s="303" t="s">
        <v>426</v>
      </c>
      <c r="L34" s="459"/>
      <c r="M34" s="459"/>
      <c r="N34" s="459"/>
      <c r="O34" s="459"/>
    </row>
    <row r="35" spans="1:15">
      <c r="A35" s="467" t="s">
        <v>444</v>
      </c>
      <c r="B35" s="468"/>
      <c r="C35" s="468"/>
      <c r="D35" s="468"/>
      <c r="E35" s="469"/>
      <c r="F35" s="303" t="s">
        <v>412</v>
      </c>
      <c r="G35" s="471" t="s">
        <v>445</v>
      </c>
      <c r="H35" s="471"/>
      <c r="I35" s="471"/>
      <c r="J35" s="472"/>
      <c r="K35" s="303" t="s">
        <v>426</v>
      </c>
      <c r="L35" s="459"/>
      <c r="M35" s="459"/>
      <c r="N35" s="459"/>
      <c r="O35" s="459"/>
    </row>
    <row r="36" spans="1:15">
      <c r="A36" s="467" t="s">
        <v>412</v>
      </c>
      <c r="B36" s="468"/>
      <c r="C36" s="468"/>
      <c r="D36" s="468"/>
      <c r="E36" s="469"/>
      <c r="F36" s="303" t="s">
        <v>412</v>
      </c>
      <c r="G36" s="471" t="s">
        <v>446</v>
      </c>
      <c r="H36" s="471"/>
      <c r="I36" s="471"/>
      <c r="J36" s="472"/>
      <c r="K36" s="305" t="e">
        <f>F37-K35</f>
        <v>#VALUE!</v>
      </c>
      <c r="L36" s="459"/>
      <c r="M36" s="459"/>
      <c r="N36" s="459"/>
      <c r="O36" s="459"/>
    </row>
    <row r="37" spans="1:15">
      <c r="A37" s="473" t="s">
        <v>447</v>
      </c>
      <c r="B37" s="471"/>
      <c r="C37" s="471"/>
      <c r="D37" s="471"/>
      <c r="E37" s="474"/>
      <c r="F37" s="305" t="s">
        <v>426</v>
      </c>
      <c r="G37" s="402" t="s">
        <v>448</v>
      </c>
      <c r="H37" s="403"/>
      <c r="I37" s="403"/>
      <c r="J37" s="404"/>
      <c r="K37" s="305" t="e">
        <f>F37+K35</f>
        <v>#VALUE!</v>
      </c>
      <c r="L37" s="459"/>
      <c r="M37" s="459"/>
      <c r="N37" s="459"/>
      <c r="O37" s="459"/>
    </row>
    <row r="38" spans="1:15">
      <c r="A38" s="298"/>
      <c r="B38" s="298"/>
      <c r="C38" s="298"/>
      <c r="D38" s="298"/>
      <c r="E38" s="299"/>
      <c r="F38" s="298"/>
      <c r="G38" s="298"/>
      <c r="H38" s="298"/>
      <c r="I38" s="298"/>
      <c r="J38" s="299"/>
      <c r="K38" s="299"/>
      <c r="L38" s="459"/>
      <c r="M38" s="459"/>
      <c r="N38" s="459"/>
      <c r="O38" s="459"/>
    </row>
    <row r="39" spans="1:15">
      <c r="A39" s="298"/>
      <c r="B39" s="298"/>
      <c r="C39" s="298"/>
      <c r="D39" s="298"/>
      <c r="E39" s="299"/>
      <c r="F39" s="298"/>
      <c r="G39" s="298"/>
      <c r="H39" s="298"/>
      <c r="I39" s="298"/>
      <c r="J39" s="299"/>
      <c r="K39" s="299"/>
      <c r="L39" s="459"/>
      <c r="M39" s="459"/>
      <c r="N39" s="459"/>
      <c r="O39" s="459"/>
    </row>
    <row r="40" spans="1:15">
      <c r="A40" s="461" t="s">
        <v>449</v>
      </c>
      <c r="B40" s="462"/>
      <c r="C40" s="462"/>
      <c r="D40" s="462"/>
      <c r="E40" s="475"/>
      <c r="F40" s="449" t="s">
        <v>423</v>
      </c>
      <c r="G40" s="461" t="s">
        <v>450</v>
      </c>
      <c r="H40" s="462"/>
      <c r="I40" s="462"/>
      <c r="J40" s="462"/>
      <c r="K40" s="463"/>
      <c r="L40" s="459"/>
      <c r="M40" s="459"/>
      <c r="N40" s="459"/>
      <c r="O40" s="459"/>
    </row>
    <row r="41" spans="1:15">
      <c r="A41" s="476"/>
      <c r="B41" s="477"/>
      <c r="C41" s="477"/>
      <c r="D41" s="477"/>
      <c r="E41" s="478"/>
      <c r="F41" s="450"/>
      <c r="G41" s="464"/>
      <c r="H41" s="465"/>
      <c r="I41" s="465"/>
      <c r="J41" s="465"/>
      <c r="K41" s="466"/>
      <c r="L41" s="459"/>
      <c r="M41" s="459"/>
      <c r="N41" s="459"/>
      <c r="O41" s="459"/>
    </row>
    <row r="42" spans="1:15">
      <c r="A42" s="467" t="s">
        <v>451</v>
      </c>
      <c r="B42" s="468"/>
      <c r="C42" s="468"/>
      <c r="D42" s="468"/>
      <c r="E42" s="469"/>
      <c r="F42" s="303" t="s">
        <v>412</v>
      </c>
      <c r="G42" s="304" t="s">
        <v>452</v>
      </c>
      <c r="H42" s="468" t="s">
        <v>412</v>
      </c>
      <c r="I42" s="468"/>
      <c r="J42" s="468"/>
      <c r="K42" s="470"/>
      <c r="L42" s="459"/>
      <c r="M42" s="459"/>
      <c r="N42" s="459"/>
      <c r="O42" s="459"/>
    </row>
    <row r="43" spans="1:15">
      <c r="A43" s="467" t="s">
        <v>453</v>
      </c>
      <c r="B43" s="468"/>
      <c r="C43" s="468"/>
      <c r="D43" s="468"/>
      <c r="E43" s="469"/>
      <c r="F43" s="303" t="s">
        <v>412</v>
      </c>
      <c r="G43" s="304" t="s">
        <v>454</v>
      </c>
      <c r="H43" s="468" t="s">
        <v>412</v>
      </c>
      <c r="I43" s="470"/>
      <c r="J43" s="304" t="s">
        <v>455</v>
      </c>
      <c r="K43" s="306" t="s">
        <v>412</v>
      </c>
      <c r="L43" s="459"/>
      <c r="M43" s="459"/>
      <c r="N43" s="459"/>
      <c r="O43" s="459"/>
    </row>
    <row r="44" spans="1:15">
      <c r="A44" s="467" t="s">
        <v>456</v>
      </c>
      <c r="B44" s="468"/>
      <c r="C44" s="468"/>
      <c r="D44" s="468"/>
      <c r="E44" s="469"/>
      <c r="F44" s="303" t="s">
        <v>412</v>
      </c>
      <c r="G44" s="423" t="s">
        <v>457</v>
      </c>
      <c r="H44" s="479" t="s">
        <v>412</v>
      </c>
      <c r="I44" s="479"/>
      <c r="J44" s="479"/>
      <c r="K44" s="480"/>
      <c r="L44" s="459"/>
      <c r="M44" s="459"/>
      <c r="N44" s="459"/>
      <c r="O44" s="459"/>
    </row>
    <row r="45" spans="1:15">
      <c r="A45" s="467" t="s">
        <v>458</v>
      </c>
      <c r="B45" s="468"/>
      <c r="C45" s="468"/>
      <c r="D45" s="468"/>
      <c r="E45" s="469"/>
      <c r="F45" s="303" t="s">
        <v>412</v>
      </c>
      <c r="G45" s="448"/>
      <c r="H45" s="460" t="s">
        <v>412</v>
      </c>
      <c r="I45" s="460"/>
      <c r="J45" s="460"/>
      <c r="K45" s="481"/>
      <c r="L45" s="459"/>
      <c r="M45" s="459"/>
      <c r="N45" s="459"/>
      <c r="O45" s="459"/>
    </row>
    <row r="46" spans="1:15">
      <c r="A46" s="467" t="s">
        <v>459</v>
      </c>
      <c r="B46" s="468"/>
      <c r="C46" s="468"/>
      <c r="D46" s="468"/>
      <c r="E46" s="469"/>
      <c r="F46" s="303" t="s">
        <v>412</v>
      </c>
      <c r="G46" s="304" t="s">
        <v>460</v>
      </c>
      <c r="H46" s="304" t="s">
        <v>412</v>
      </c>
      <c r="I46" s="468" t="s">
        <v>412</v>
      </c>
      <c r="J46" s="468"/>
      <c r="K46" s="470"/>
      <c r="L46" s="459"/>
      <c r="M46" s="459"/>
      <c r="N46" s="459"/>
      <c r="O46" s="459"/>
    </row>
    <row r="47" spans="1:15">
      <c r="A47" s="467" t="s">
        <v>412</v>
      </c>
      <c r="B47" s="468"/>
      <c r="C47" s="468"/>
      <c r="D47" s="468"/>
      <c r="E47" s="469"/>
      <c r="F47" s="303" t="s">
        <v>412</v>
      </c>
      <c r="G47" s="416" t="s">
        <v>461</v>
      </c>
      <c r="H47" s="416"/>
      <c r="I47" s="416"/>
      <c r="J47" s="416"/>
      <c r="K47" s="428"/>
      <c r="L47" s="459"/>
      <c r="M47" s="459"/>
      <c r="N47" s="459"/>
      <c r="O47" s="459"/>
    </row>
    <row r="48" spans="1:15">
      <c r="A48" s="473" t="s">
        <v>462</v>
      </c>
      <c r="B48" s="471"/>
      <c r="C48" s="471"/>
      <c r="D48" s="471"/>
      <c r="E48" s="474"/>
      <c r="F48" s="305" t="s">
        <v>426</v>
      </c>
      <c r="G48" s="460" t="s">
        <v>412</v>
      </c>
      <c r="H48" s="460"/>
      <c r="I48" s="460"/>
      <c r="J48" s="460"/>
      <c r="K48" s="481"/>
      <c r="L48" s="459"/>
      <c r="M48" s="459"/>
      <c r="N48" s="459"/>
      <c r="O48" s="459"/>
    </row>
    <row r="49" spans="1:15">
      <c r="A49" s="415" t="s">
        <v>463</v>
      </c>
      <c r="B49" s="416"/>
      <c r="C49" s="416"/>
      <c r="D49" s="416"/>
      <c r="E49" s="416"/>
      <c r="F49" s="428"/>
      <c r="G49" s="416" t="s">
        <v>464</v>
      </c>
      <c r="H49" s="416"/>
      <c r="I49" s="416"/>
      <c r="J49" s="416"/>
      <c r="K49" s="428"/>
      <c r="L49" s="459"/>
      <c r="M49" s="459"/>
      <c r="N49" s="459"/>
      <c r="O49" s="459"/>
    </row>
    <row r="50" spans="1:15">
      <c r="A50" s="444"/>
      <c r="B50" s="408"/>
      <c r="C50" s="408"/>
      <c r="D50" s="408"/>
      <c r="E50" s="408"/>
      <c r="F50" s="445"/>
      <c r="G50" s="460" t="s">
        <v>412</v>
      </c>
      <c r="H50" s="460"/>
      <c r="I50" s="460"/>
      <c r="J50" s="460"/>
      <c r="K50" s="481"/>
      <c r="L50" s="459"/>
      <c r="M50" s="459"/>
      <c r="N50" s="459"/>
      <c r="O50" s="459"/>
    </row>
    <row r="51" spans="1:15">
      <c r="A51" s="444"/>
      <c r="B51" s="408"/>
      <c r="C51" s="408"/>
      <c r="D51" s="408"/>
      <c r="E51" s="408"/>
      <c r="F51" s="445"/>
      <c r="G51" s="479" t="s">
        <v>465</v>
      </c>
      <c r="H51" s="479"/>
      <c r="I51" s="479"/>
      <c r="J51" s="479"/>
      <c r="K51" s="480"/>
      <c r="L51" s="459"/>
      <c r="M51" s="459"/>
      <c r="N51" s="459"/>
      <c r="O51" s="459"/>
    </row>
    <row r="52" spans="1:15">
      <c r="A52" s="417"/>
      <c r="B52" s="409"/>
      <c r="C52" s="409"/>
      <c r="D52" s="409"/>
      <c r="E52" s="409"/>
      <c r="F52" s="429"/>
      <c r="G52" s="460" t="s">
        <v>412</v>
      </c>
      <c r="H52" s="460"/>
      <c r="I52" s="460"/>
      <c r="J52" s="460"/>
      <c r="K52" s="481"/>
      <c r="L52" s="459"/>
      <c r="M52" s="459"/>
      <c r="N52" s="459"/>
      <c r="O52" s="459"/>
    </row>
    <row r="53" spans="1:15">
      <c r="A53" s="301"/>
      <c r="B53" s="301"/>
      <c r="C53" s="301"/>
      <c r="D53" s="301"/>
      <c r="E53" s="301"/>
      <c r="F53" s="299"/>
      <c r="G53" s="299"/>
      <c r="H53" s="299"/>
      <c r="I53" s="299"/>
      <c r="J53" s="299"/>
      <c r="K53" s="299"/>
      <c r="L53" s="459"/>
      <c r="M53" s="459"/>
      <c r="N53" s="459"/>
      <c r="O53" s="459"/>
    </row>
    <row r="54" spans="1:15">
      <c r="A54" s="461" t="s">
        <v>466</v>
      </c>
      <c r="B54" s="462"/>
      <c r="C54" s="462"/>
      <c r="D54" s="463"/>
      <c r="E54" s="446" t="s">
        <v>423</v>
      </c>
      <c r="F54" s="461" t="s">
        <v>467</v>
      </c>
      <c r="G54" s="462"/>
      <c r="H54" s="462"/>
      <c r="I54" s="462"/>
      <c r="J54" s="462"/>
      <c r="K54" s="463"/>
      <c r="L54" s="459"/>
      <c r="M54" s="459"/>
      <c r="N54" s="459"/>
      <c r="O54" s="459"/>
    </row>
    <row r="55" spans="1:15">
      <c r="A55" s="464"/>
      <c r="B55" s="465"/>
      <c r="C55" s="465"/>
      <c r="D55" s="466"/>
      <c r="E55" s="447"/>
      <c r="F55" s="464"/>
      <c r="G55" s="465"/>
      <c r="H55" s="465"/>
      <c r="I55" s="465"/>
      <c r="J55" s="465"/>
      <c r="K55" s="466"/>
      <c r="L55" s="459"/>
      <c r="M55" s="459"/>
      <c r="N55" s="459"/>
      <c r="O55" s="459"/>
    </row>
    <row r="56" spans="1:15">
      <c r="A56" s="467" t="s">
        <v>468</v>
      </c>
      <c r="B56" s="468"/>
      <c r="C56" s="468"/>
      <c r="D56" s="470"/>
      <c r="E56" s="303" t="s">
        <v>412</v>
      </c>
      <c r="F56" s="416" t="s">
        <v>469</v>
      </c>
      <c r="G56" s="416"/>
      <c r="H56" s="416"/>
      <c r="I56" s="416"/>
      <c r="J56" s="416"/>
      <c r="K56" s="428"/>
      <c r="L56" s="459"/>
      <c r="M56" s="459"/>
      <c r="N56" s="459"/>
      <c r="O56" s="459"/>
    </row>
    <row r="57" spans="1:15">
      <c r="A57" s="467" t="s">
        <v>470</v>
      </c>
      <c r="B57" s="468"/>
      <c r="C57" s="468"/>
      <c r="D57" s="470"/>
      <c r="E57" s="303" t="s">
        <v>412</v>
      </c>
      <c r="F57" s="460" t="s">
        <v>412</v>
      </c>
      <c r="G57" s="460"/>
      <c r="H57" s="460"/>
      <c r="I57" s="460"/>
      <c r="J57" s="460"/>
      <c r="K57" s="481"/>
      <c r="L57" s="459"/>
      <c r="M57" s="459"/>
      <c r="N57" s="459"/>
      <c r="O57" s="459"/>
    </row>
    <row r="58" spans="1:15">
      <c r="A58" s="467" t="s">
        <v>471</v>
      </c>
      <c r="B58" s="468"/>
      <c r="C58" s="468"/>
      <c r="D58" s="470"/>
      <c r="E58" s="303" t="s">
        <v>412</v>
      </c>
      <c r="F58" s="416" t="s">
        <v>472</v>
      </c>
      <c r="G58" s="416"/>
      <c r="H58" s="416"/>
      <c r="I58" s="416"/>
      <c r="J58" s="416"/>
      <c r="K58" s="428"/>
      <c r="L58" s="459"/>
      <c r="M58" s="459"/>
      <c r="N58" s="459"/>
      <c r="O58" s="459"/>
    </row>
    <row r="59" spans="1:15">
      <c r="A59" s="467" t="s">
        <v>473</v>
      </c>
      <c r="B59" s="468"/>
      <c r="C59" s="468"/>
      <c r="D59" s="470"/>
      <c r="E59" s="303" t="s">
        <v>412</v>
      </c>
      <c r="F59" s="460" t="s">
        <v>412</v>
      </c>
      <c r="G59" s="460"/>
      <c r="H59" s="460"/>
      <c r="I59" s="460"/>
      <c r="J59" s="460"/>
      <c r="K59" s="481"/>
      <c r="L59" s="459"/>
      <c r="M59" s="459"/>
      <c r="N59" s="459"/>
      <c r="O59" s="459"/>
    </row>
    <row r="60" spans="1:15">
      <c r="A60" s="415" t="s">
        <v>474</v>
      </c>
      <c r="B60" s="416"/>
      <c r="C60" s="416"/>
      <c r="D60" s="428"/>
      <c r="E60" s="331" t="s">
        <v>412</v>
      </c>
      <c r="F60" s="482" t="s">
        <v>475</v>
      </c>
      <c r="G60" s="483"/>
      <c r="H60" s="483"/>
      <c r="I60" s="483"/>
      <c r="J60" s="483"/>
      <c r="K60" s="484"/>
      <c r="L60" s="459"/>
      <c r="M60" s="459"/>
      <c r="N60" s="459"/>
      <c r="O60" s="459"/>
    </row>
    <row r="61" spans="1:15">
      <c r="A61" s="417"/>
      <c r="B61" s="409"/>
      <c r="C61" s="409"/>
      <c r="D61" s="429"/>
      <c r="E61" s="303" t="s">
        <v>412</v>
      </c>
      <c r="F61" s="460" t="s">
        <v>412</v>
      </c>
      <c r="G61" s="460"/>
      <c r="H61" s="460"/>
      <c r="I61" s="460"/>
      <c r="J61" s="460"/>
      <c r="K61" s="481"/>
      <c r="L61" s="459"/>
      <c r="M61" s="459"/>
      <c r="N61" s="459"/>
      <c r="O61" s="459"/>
    </row>
    <row r="62" spans="1:15">
      <c r="A62" s="473" t="s">
        <v>462</v>
      </c>
      <c r="B62" s="471"/>
      <c r="C62" s="471"/>
      <c r="D62" s="472"/>
      <c r="E62" s="305" t="s">
        <v>426</v>
      </c>
      <c r="F62" s="460" t="s">
        <v>476</v>
      </c>
      <c r="G62" s="460"/>
      <c r="H62" s="304" t="s">
        <v>412</v>
      </c>
      <c r="I62" s="330" t="s">
        <v>477</v>
      </c>
      <c r="J62" s="468" t="s">
        <v>412</v>
      </c>
      <c r="K62" s="470"/>
      <c r="L62" s="459"/>
      <c r="M62" s="459"/>
      <c r="N62" s="459"/>
      <c r="O62" s="459"/>
    </row>
    <row r="63" spans="1:15">
      <c r="A63" s="299"/>
      <c r="B63" s="299"/>
      <c r="C63" s="299"/>
      <c r="D63" s="299"/>
      <c r="E63" s="299"/>
      <c r="F63" s="299"/>
      <c r="G63" s="299"/>
      <c r="H63" s="299"/>
      <c r="I63" s="299"/>
      <c r="J63" s="299"/>
      <c r="K63" s="299"/>
      <c r="L63" s="459"/>
      <c r="M63" s="459"/>
      <c r="N63" s="459"/>
      <c r="O63" s="459"/>
    </row>
    <row r="64" spans="1:15">
      <c r="A64" s="299"/>
      <c r="B64" s="299"/>
      <c r="C64" s="299"/>
      <c r="D64" s="299"/>
      <c r="E64" s="299"/>
      <c r="F64" s="299"/>
      <c r="G64" s="299"/>
      <c r="H64" s="299"/>
      <c r="I64" s="299"/>
      <c r="J64" s="299"/>
      <c r="K64" s="299"/>
      <c r="L64" s="459"/>
      <c r="M64" s="459"/>
      <c r="N64" s="459"/>
      <c r="O64" s="459"/>
    </row>
    <row r="65" spans="1:15">
      <c r="A65" s="411" t="s">
        <v>478</v>
      </c>
      <c r="B65" s="411"/>
      <c r="C65" s="411"/>
      <c r="D65" s="411"/>
      <c r="E65" s="411"/>
      <c r="F65" s="411"/>
      <c r="G65" s="411"/>
      <c r="H65" s="411"/>
      <c r="I65" s="411"/>
      <c r="J65" s="411"/>
      <c r="K65" s="302"/>
      <c r="L65" s="459"/>
      <c r="M65" s="459"/>
      <c r="N65" s="459"/>
      <c r="O65" s="459"/>
    </row>
    <row r="66" spans="1:15">
      <c r="A66" s="408" t="s">
        <v>479</v>
      </c>
      <c r="B66" s="408"/>
      <c r="C66" s="408"/>
      <c r="D66" s="408"/>
      <c r="E66" s="408"/>
      <c r="F66" s="408"/>
      <c r="G66" s="408"/>
      <c r="H66" s="408"/>
      <c r="I66" s="408"/>
      <c r="J66" s="408"/>
      <c r="K66" s="408"/>
      <c r="L66" s="459"/>
      <c r="M66" s="459"/>
      <c r="N66" s="459"/>
      <c r="O66" s="459"/>
    </row>
    <row r="67" spans="1:15">
      <c r="A67" s="409"/>
      <c r="B67" s="409"/>
      <c r="C67" s="409"/>
      <c r="D67" s="409"/>
      <c r="E67" s="409"/>
      <c r="F67" s="409"/>
      <c r="G67" s="409"/>
      <c r="H67" s="409"/>
      <c r="I67" s="409"/>
      <c r="J67" s="409"/>
      <c r="K67" s="409"/>
      <c r="L67" s="459"/>
      <c r="M67" s="459"/>
      <c r="N67" s="459"/>
      <c r="O67" s="459"/>
    </row>
    <row r="68" spans="1:15" ht="33.75" customHeight="1">
      <c r="A68" s="415" t="s">
        <v>480</v>
      </c>
      <c r="B68" s="428"/>
      <c r="C68" s="415" t="s">
        <v>481</v>
      </c>
      <c r="D68" s="428"/>
      <c r="E68" s="421" t="s">
        <v>482</v>
      </c>
      <c r="F68" s="421" t="s">
        <v>483</v>
      </c>
      <c r="G68" s="421" t="s">
        <v>484</v>
      </c>
      <c r="H68" s="421" t="s">
        <v>485</v>
      </c>
      <c r="I68" s="415" t="s">
        <v>486</v>
      </c>
      <c r="J68" s="416"/>
      <c r="K68" s="428"/>
      <c r="L68" s="459"/>
      <c r="M68" s="459"/>
      <c r="N68" s="459"/>
      <c r="O68" s="459"/>
    </row>
    <row r="69" spans="1:15">
      <c r="A69" s="417"/>
      <c r="B69" s="429"/>
      <c r="C69" s="417"/>
      <c r="D69" s="429"/>
      <c r="E69" s="431"/>
      <c r="F69" s="431"/>
      <c r="G69" s="431"/>
      <c r="H69" s="431"/>
      <c r="I69" s="417"/>
      <c r="J69" s="409"/>
      <c r="K69" s="429"/>
      <c r="L69" s="459"/>
      <c r="M69" s="459"/>
      <c r="N69" s="459"/>
      <c r="O69" s="459"/>
    </row>
    <row r="70" spans="1:15">
      <c r="A70" s="467" t="s">
        <v>412</v>
      </c>
      <c r="B70" s="469"/>
      <c r="C70" s="468" t="s">
        <v>412</v>
      </c>
      <c r="D70" s="470"/>
      <c r="E70" s="303" t="s">
        <v>412</v>
      </c>
      <c r="F70" s="303" t="s">
        <v>412</v>
      </c>
      <c r="G70" s="303" t="s">
        <v>412</v>
      </c>
      <c r="H70" s="303" t="s">
        <v>412</v>
      </c>
      <c r="I70" s="468" t="s">
        <v>412</v>
      </c>
      <c r="J70" s="468"/>
      <c r="K70" s="469"/>
      <c r="L70" s="459"/>
      <c r="M70" s="459"/>
      <c r="N70" s="459"/>
      <c r="O70" s="459"/>
    </row>
    <row r="71" spans="1:15">
      <c r="A71" s="467" t="s">
        <v>412</v>
      </c>
      <c r="B71" s="469"/>
      <c r="C71" s="468" t="s">
        <v>412</v>
      </c>
      <c r="D71" s="470"/>
      <c r="E71" s="303" t="s">
        <v>412</v>
      </c>
      <c r="F71" s="303" t="s">
        <v>412</v>
      </c>
      <c r="G71" s="303" t="s">
        <v>412</v>
      </c>
      <c r="H71" s="303" t="s">
        <v>412</v>
      </c>
      <c r="I71" s="468" t="s">
        <v>412</v>
      </c>
      <c r="J71" s="468"/>
      <c r="K71" s="469"/>
      <c r="L71" s="459"/>
      <c r="M71" s="459"/>
      <c r="N71" s="459"/>
      <c r="O71" s="459"/>
    </row>
    <row r="72" spans="1:15">
      <c r="A72" s="467" t="s">
        <v>412</v>
      </c>
      <c r="B72" s="470"/>
      <c r="C72" s="468" t="s">
        <v>412</v>
      </c>
      <c r="D72" s="470"/>
      <c r="E72" s="303" t="s">
        <v>412</v>
      </c>
      <c r="F72" s="303" t="s">
        <v>412</v>
      </c>
      <c r="G72" s="303" t="s">
        <v>412</v>
      </c>
      <c r="H72" s="303" t="s">
        <v>412</v>
      </c>
      <c r="I72" s="468" t="s">
        <v>412</v>
      </c>
      <c r="J72" s="468"/>
      <c r="K72" s="469"/>
      <c r="L72" s="459"/>
      <c r="M72" s="459"/>
      <c r="N72" s="459"/>
      <c r="O72" s="459"/>
    </row>
    <row r="73" spans="1:15">
      <c r="A73" s="467" t="s">
        <v>412</v>
      </c>
      <c r="B73" s="469"/>
      <c r="C73" s="468" t="s">
        <v>412</v>
      </c>
      <c r="D73" s="470"/>
      <c r="E73" s="303" t="s">
        <v>412</v>
      </c>
      <c r="F73" s="303" t="s">
        <v>412</v>
      </c>
      <c r="G73" s="303" t="s">
        <v>412</v>
      </c>
      <c r="H73" s="303" t="s">
        <v>412</v>
      </c>
      <c r="I73" s="468" t="s">
        <v>412</v>
      </c>
      <c r="J73" s="468"/>
      <c r="K73" s="469"/>
      <c r="L73" s="459"/>
      <c r="M73" s="459"/>
      <c r="N73" s="459"/>
      <c r="O73" s="459"/>
    </row>
    <row r="74" spans="1:15">
      <c r="A74" s="467" t="s">
        <v>412</v>
      </c>
      <c r="B74" s="469"/>
      <c r="C74" s="468" t="s">
        <v>412</v>
      </c>
      <c r="D74" s="470"/>
      <c r="E74" s="303" t="s">
        <v>412</v>
      </c>
      <c r="F74" s="303" t="s">
        <v>412</v>
      </c>
      <c r="G74" s="303" t="s">
        <v>412</v>
      </c>
      <c r="H74" s="303" t="s">
        <v>412</v>
      </c>
      <c r="I74" s="468" t="s">
        <v>412</v>
      </c>
      <c r="J74" s="468"/>
      <c r="K74" s="469"/>
      <c r="L74" s="459"/>
      <c r="M74" s="459"/>
      <c r="N74" s="459"/>
      <c r="O74" s="459"/>
    </row>
    <row r="75" spans="1:15">
      <c r="A75" s="467" t="s">
        <v>412</v>
      </c>
      <c r="B75" s="469"/>
      <c r="C75" s="468" t="s">
        <v>412</v>
      </c>
      <c r="D75" s="470"/>
      <c r="E75" s="303" t="s">
        <v>412</v>
      </c>
      <c r="F75" s="303" t="s">
        <v>412</v>
      </c>
      <c r="G75" s="303" t="s">
        <v>412</v>
      </c>
      <c r="H75" s="303" t="s">
        <v>412</v>
      </c>
      <c r="I75" s="468" t="s">
        <v>412</v>
      </c>
      <c r="J75" s="468"/>
      <c r="K75" s="469"/>
      <c r="L75" s="459"/>
      <c r="M75" s="459"/>
      <c r="N75" s="459"/>
      <c r="O75" s="459"/>
    </row>
    <row r="76" spans="1:15">
      <c r="A76" s="483"/>
      <c r="B76" s="483"/>
      <c r="C76" s="485" t="s">
        <v>462</v>
      </c>
      <c r="D76" s="486"/>
      <c r="E76" s="305" t="s">
        <v>426</v>
      </c>
      <c r="F76" s="305" t="s">
        <v>426</v>
      </c>
      <c r="G76" s="305" t="s">
        <v>426</v>
      </c>
      <c r="H76" s="305" t="s">
        <v>426</v>
      </c>
      <c r="I76" s="483"/>
      <c r="J76" s="483"/>
      <c r="K76" s="299"/>
      <c r="L76" s="459"/>
      <c r="M76" s="459"/>
      <c r="N76" s="459"/>
      <c r="O76" s="459"/>
    </row>
    <row r="77" spans="1:15">
      <c r="A77" s="299"/>
      <c r="B77" s="299"/>
      <c r="C77" s="298"/>
      <c r="D77" s="298"/>
      <c r="E77" s="299"/>
      <c r="F77" s="298"/>
      <c r="G77" s="299"/>
      <c r="H77" s="299"/>
      <c r="I77" s="299"/>
      <c r="J77" s="299"/>
      <c r="K77" s="299"/>
      <c r="L77" s="459"/>
      <c r="M77" s="459"/>
      <c r="N77" s="459"/>
      <c r="O77" s="459"/>
    </row>
    <row r="78" spans="1:15">
      <c r="A78" s="299"/>
      <c r="B78" s="299"/>
      <c r="C78" s="299"/>
      <c r="D78" s="299"/>
      <c r="E78" s="299"/>
      <c r="F78" s="299"/>
      <c r="G78" s="299"/>
      <c r="H78" s="299"/>
      <c r="I78" s="299"/>
      <c r="J78" s="299"/>
      <c r="K78" s="299"/>
      <c r="L78" s="459"/>
      <c r="M78" s="459"/>
      <c r="N78" s="459"/>
      <c r="O78" s="459"/>
    </row>
    <row r="79" spans="1:15">
      <c r="A79" s="298" t="s">
        <v>428</v>
      </c>
      <c r="B79" s="298"/>
      <c r="C79" s="299"/>
      <c r="D79" s="299"/>
      <c r="E79" s="299"/>
      <c r="F79" s="299"/>
      <c r="G79" s="299"/>
      <c r="H79" s="299"/>
      <c r="I79" s="299"/>
      <c r="J79" s="299"/>
      <c r="K79" s="299"/>
      <c r="L79" s="459"/>
      <c r="M79" s="459"/>
      <c r="N79" s="459"/>
      <c r="O79" s="459"/>
    </row>
    <row r="80" spans="1:15">
      <c r="A80" s="432" t="s">
        <v>487</v>
      </c>
      <c r="B80" s="435" t="s">
        <v>488</v>
      </c>
      <c r="C80" s="436"/>
      <c r="D80" s="436"/>
      <c r="E80" s="436"/>
      <c r="F80" s="437"/>
      <c r="G80" s="430" t="s">
        <v>489</v>
      </c>
      <c r="H80" s="430" t="s">
        <v>490</v>
      </c>
      <c r="I80" s="430" t="s">
        <v>491</v>
      </c>
      <c r="J80" s="430" t="s">
        <v>492</v>
      </c>
      <c r="K80" s="430" t="s">
        <v>493</v>
      </c>
      <c r="L80" s="459"/>
      <c r="M80" s="459"/>
      <c r="N80" s="459"/>
      <c r="O80" s="459"/>
    </row>
    <row r="81" spans="1:15">
      <c r="A81" s="433"/>
      <c r="B81" s="438"/>
      <c r="C81" s="439"/>
      <c r="D81" s="439"/>
      <c r="E81" s="439"/>
      <c r="F81" s="440"/>
      <c r="G81" s="421"/>
      <c r="H81" s="421"/>
      <c r="I81" s="421"/>
      <c r="J81" s="421"/>
      <c r="K81" s="421"/>
      <c r="L81" s="459"/>
      <c r="M81" s="459"/>
      <c r="N81" s="459"/>
      <c r="O81" s="459"/>
    </row>
    <row r="82" spans="1:15">
      <c r="A82" s="434"/>
      <c r="B82" s="441"/>
      <c r="C82" s="442"/>
      <c r="D82" s="442"/>
      <c r="E82" s="442"/>
      <c r="F82" s="443"/>
      <c r="G82" s="431"/>
      <c r="H82" s="431"/>
      <c r="I82" s="431"/>
      <c r="J82" s="431"/>
      <c r="K82" s="431"/>
      <c r="L82" s="459"/>
      <c r="M82" s="459"/>
      <c r="N82" s="459"/>
      <c r="O82" s="459"/>
    </row>
    <row r="83" spans="1:15">
      <c r="A83" s="307" t="s">
        <v>412</v>
      </c>
      <c r="B83" s="468" t="s">
        <v>412</v>
      </c>
      <c r="C83" s="468"/>
      <c r="D83" s="468"/>
      <c r="E83" s="468"/>
      <c r="F83" s="470"/>
      <c r="G83" s="304" t="s">
        <v>412</v>
      </c>
      <c r="H83" s="303" t="s">
        <v>412</v>
      </c>
      <c r="I83" s="303" t="s">
        <v>412</v>
      </c>
      <c r="J83" s="303" t="s">
        <v>412</v>
      </c>
      <c r="K83" s="303" t="s">
        <v>412</v>
      </c>
      <c r="L83" s="459"/>
      <c r="M83" s="459"/>
      <c r="N83" s="459"/>
      <c r="O83" s="459"/>
    </row>
    <row r="84" spans="1:15">
      <c r="A84" s="308" t="s">
        <v>412</v>
      </c>
      <c r="B84" s="468" t="s">
        <v>412</v>
      </c>
      <c r="C84" s="468"/>
      <c r="D84" s="468"/>
      <c r="E84" s="468"/>
      <c r="F84" s="470"/>
      <c r="G84" s="304" t="s">
        <v>412</v>
      </c>
      <c r="H84" s="303" t="s">
        <v>412</v>
      </c>
      <c r="I84" s="303" t="s">
        <v>412</v>
      </c>
      <c r="J84" s="303" t="s">
        <v>412</v>
      </c>
      <c r="K84" s="303" t="s">
        <v>412</v>
      </c>
      <c r="L84" s="459"/>
      <c r="M84" s="459"/>
      <c r="N84" s="459"/>
      <c r="O84" s="459"/>
    </row>
    <row r="85" spans="1:15">
      <c r="A85" s="308" t="s">
        <v>412</v>
      </c>
      <c r="B85" s="468" t="s">
        <v>412</v>
      </c>
      <c r="C85" s="468"/>
      <c r="D85" s="468"/>
      <c r="E85" s="468"/>
      <c r="F85" s="470"/>
      <c r="G85" s="304" t="s">
        <v>412</v>
      </c>
      <c r="H85" s="303" t="s">
        <v>412</v>
      </c>
      <c r="I85" s="303" t="s">
        <v>412</v>
      </c>
      <c r="J85" s="303" t="s">
        <v>412</v>
      </c>
      <c r="K85" s="303" t="s">
        <v>412</v>
      </c>
      <c r="L85" s="459"/>
      <c r="M85" s="459"/>
      <c r="N85" s="459"/>
      <c r="O85" s="459"/>
    </row>
    <row r="86" spans="1:15">
      <c r="A86" s="308" t="s">
        <v>412</v>
      </c>
      <c r="B86" s="468" t="s">
        <v>412</v>
      </c>
      <c r="C86" s="468"/>
      <c r="D86" s="468"/>
      <c r="E86" s="468"/>
      <c r="F86" s="470"/>
      <c r="G86" s="304" t="s">
        <v>412</v>
      </c>
      <c r="H86" s="303" t="s">
        <v>412</v>
      </c>
      <c r="I86" s="303" t="s">
        <v>412</v>
      </c>
      <c r="J86" s="303" t="s">
        <v>412</v>
      </c>
      <c r="K86" s="303" t="s">
        <v>412</v>
      </c>
      <c r="L86" s="459"/>
      <c r="M86" s="459"/>
      <c r="N86" s="459"/>
      <c r="O86" s="459"/>
    </row>
    <row r="87" spans="1:15">
      <c r="A87" s="308" t="s">
        <v>412</v>
      </c>
      <c r="B87" s="468" t="s">
        <v>412</v>
      </c>
      <c r="C87" s="468"/>
      <c r="D87" s="468"/>
      <c r="E87" s="468"/>
      <c r="F87" s="470"/>
      <c r="G87" s="304" t="s">
        <v>412</v>
      </c>
      <c r="H87" s="303" t="s">
        <v>412</v>
      </c>
      <c r="I87" s="303" t="s">
        <v>412</v>
      </c>
      <c r="J87" s="303" t="s">
        <v>412</v>
      </c>
      <c r="K87" s="303" t="s">
        <v>412</v>
      </c>
      <c r="L87" s="459"/>
      <c r="M87" s="459"/>
      <c r="N87" s="459"/>
      <c r="O87" s="459"/>
    </row>
    <row r="88" spans="1:15">
      <c r="A88" s="308" t="s">
        <v>412</v>
      </c>
      <c r="B88" s="468" t="s">
        <v>412</v>
      </c>
      <c r="C88" s="468"/>
      <c r="D88" s="468"/>
      <c r="E88" s="468"/>
      <c r="F88" s="470"/>
      <c r="G88" s="304" t="s">
        <v>412</v>
      </c>
      <c r="H88" s="303" t="s">
        <v>412</v>
      </c>
      <c r="I88" s="303" t="s">
        <v>412</v>
      </c>
      <c r="J88" s="303" t="s">
        <v>412</v>
      </c>
      <c r="K88" s="303" t="s">
        <v>412</v>
      </c>
      <c r="L88" s="459"/>
      <c r="M88" s="459"/>
      <c r="N88" s="459"/>
      <c r="O88" s="459"/>
    </row>
    <row r="89" spans="1:15">
      <c r="A89" s="299"/>
      <c r="B89" s="479" t="s">
        <v>412</v>
      </c>
      <c r="C89" s="479"/>
      <c r="D89" s="479"/>
      <c r="E89" s="479"/>
      <c r="F89" s="479"/>
      <c r="G89" s="298" t="s">
        <v>462</v>
      </c>
      <c r="H89" s="312" t="s">
        <v>426</v>
      </c>
      <c r="I89" s="305" t="s">
        <v>426</v>
      </c>
      <c r="J89" s="313"/>
      <c r="K89" s="313"/>
      <c r="L89" s="459"/>
      <c r="M89" s="459"/>
      <c r="N89" s="459"/>
      <c r="O89" s="459"/>
    </row>
    <row r="90" spans="1:15">
      <c r="A90" s="299"/>
      <c r="B90" s="299"/>
      <c r="C90" s="299"/>
      <c r="D90" s="299"/>
      <c r="E90" s="299"/>
      <c r="F90" s="299"/>
      <c r="G90" s="298"/>
      <c r="H90" s="299"/>
      <c r="I90" s="299"/>
      <c r="J90" s="299"/>
      <c r="K90" s="299"/>
      <c r="L90" s="459"/>
      <c r="M90" s="459"/>
      <c r="N90" s="459"/>
      <c r="O90" s="459"/>
    </row>
    <row r="91" spans="1:15">
      <c r="A91" s="299"/>
      <c r="B91" s="299"/>
      <c r="C91" s="299"/>
      <c r="D91" s="299"/>
      <c r="E91" s="299"/>
      <c r="F91" s="299"/>
      <c r="G91" s="299"/>
      <c r="H91" s="299"/>
      <c r="I91" s="299"/>
      <c r="J91" s="299"/>
      <c r="K91" s="299"/>
      <c r="L91" s="459"/>
      <c r="M91" s="459"/>
      <c r="N91" s="459"/>
      <c r="O91" s="459"/>
    </row>
    <row r="92" spans="1:15">
      <c r="A92" s="487" t="s">
        <v>494</v>
      </c>
      <c r="B92" s="487"/>
      <c r="C92" s="487"/>
      <c r="D92" s="487"/>
      <c r="E92" s="487"/>
      <c r="F92" s="487"/>
      <c r="G92" s="487"/>
      <c r="H92" s="487"/>
      <c r="I92" s="487"/>
      <c r="J92" s="487"/>
      <c r="K92" s="487"/>
      <c r="L92" s="459"/>
      <c r="M92" s="459"/>
      <c r="N92" s="459"/>
      <c r="O92" s="459"/>
    </row>
    <row r="93" spans="1:15" ht="27" customHeight="1">
      <c r="A93" s="415" t="s">
        <v>495</v>
      </c>
      <c r="B93" s="418"/>
      <c r="C93" s="415" t="s">
        <v>496</v>
      </c>
      <c r="D93" s="428"/>
      <c r="E93" s="430" t="s">
        <v>497</v>
      </c>
      <c r="F93" s="430" t="s">
        <v>498</v>
      </c>
      <c r="G93" s="430" t="s">
        <v>499</v>
      </c>
      <c r="H93" s="412" t="s">
        <v>500</v>
      </c>
      <c r="I93" s="412"/>
      <c r="J93" s="412"/>
      <c r="K93" s="413"/>
      <c r="L93" s="459"/>
      <c r="M93" s="459"/>
      <c r="N93" s="459"/>
      <c r="O93" s="459"/>
    </row>
    <row r="94" spans="1:15">
      <c r="A94" s="427"/>
      <c r="B94" s="420"/>
      <c r="C94" s="417"/>
      <c r="D94" s="429"/>
      <c r="E94" s="431"/>
      <c r="F94" s="422"/>
      <c r="G94" s="422"/>
      <c r="H94" s="310" t="s">
        <v>501</v>
      </c>
      <c r="I94" s="310" t="s">
        <v>502</v>
      </c>
      <c r="J94" s="412" t="s">
        <v>503</v>
      </c>
      <c r="K94" s="413"/>
      <c r="L94" s="459"/>
      <c r="M94" s="459"/>
      <c r="N94" s="459"/>
      <c r="O94" s="459"/>
    </row>
    <row r="95" spans="1:15">
      <c r="A95" s="467" t="s">
        <v>412</v>
      </c>
      <c r="B95" s="469"/>
      <c r="C95" s="468" t="s">
        <v>412</v>
      </c>
      <c r="D95" s="470"/>
      <c r="E95" s="311" t="s">
        <v>412</v>
      </c>
      <c r="F95" s="303" t="s">
        <v>412</v>
      </c>
      <c r="G95" s="303" t="s">
        <v>412</v>
      </c>
      <c r="H95" s="303" t="s">
        <v>412</v>
      </c>
      <c r="I95" s="303" t="s">
        <v>412</v>
      </c>
      <c r="J95" s="468" t="s">
        <v>412</v>
      </c>
      <c r="K95" s="469"/>
      <c r="L95" s="459"/>
      <c r="M95" s="459"/>
      <c r="N95" s="459"/>
      <c r="O95" s="459"/>
    </row>
    <row r="96" spans="1:15">
      <c r="A96" s="467" t="s">
        <v>412</v>
      </c>
      <c r="B96" s="469"/>
      <c r="C96" s="468" t="s">
        <v>412</v>
      </c>
      <c r="D96" s="470"/>
      <c r="E96" s="311" t="s">
        <v>412</v>
      </c>
      <c r="F96" s="303" t="s">
        <v>412</v>
      </c>
      <c r="G96" s="303" t="s">
        <v>412</v>
      </c>
      <c r="H96" s="303" t="s">
        <v>412</v>
      </c>
      <c r="I96" s="303" t="s">
        <v>412</v>
      </c>
      <c r="J96" s="468" t="s">
        <v>412</v>
      </c>
      <c r="K96" s="469"/>
      <c r="L96" s="459"/>
      <c r="M96" s="459"/>
      <c r="N96" s="459"/>
      <c r="O96" s="459"/>
    </row>
    <row r="97" spans="1:15">
      <c r="A97" s="467" t="s">
        <v>412</v>
      </c>
      <c r="B97" s="469"/>
      <c r="C97" s="468" t="s">
        <v>412</v>
      </c>
      <c r="D97" s="470"/>
      <c r="E97" s="311" t="s">
        <v>412</v>
      </c>
      <c r="F97" s="303" t="s">
        <v>412</v>
      </c>
      <c r="G97" s="303" t="s">
        <v>412</v>
      </c>
      <c r="H97" s="303" t="s">
        <v>412</v>
      </c>
      <c r="I97" s="303" t="s">
        <v>412</v>
      </c>
      <c r="J97" s="468" t="s">
        <v>412</v>
      </c>
      <c r="K97" s="469"/>
      <c r="L97" s="459"/>
      <c r="M97" s="459"/>
      <c r="N97" s="459"/>
      <c r="O97" s="459"/>
    </row>
    <row r="98" spans="1:15">
      <c r="A98" s="467" t="s">
        <v>412</v>
      </c>
      <c r="B98" s="469"/>
      <c r="C98" s="468" t="s">
        <v>412</v>
      </c>
      <c r="D98" s="470"/>
      <c r="E98" s="311" t="s">
        <v>412</v>
      </c>
      <c r="F98" s="303" t="s">
        <v>412</v>
      </c>
      <c r="G98" s="303" t="s">
        <v>412</v>
      </c>
      <c r="H98" s="303" t="s">
        <v>412</v>
      </c>
      <c r="I98" s="303" t="s">
        <v>412</v>
      </c>
      <c r="J98" s="468" t="s">
        <v>412</v>
      </c>
      <c r="K98" s="469"/>
      <c r="L98" s="459"/>
      <c r="M98" s="459"/>
      <c r="N98" s="459"/>
      <c r="O98" s="459"/>
    </row>
    <row r="99" spans="1:15">
      <c r="A99" s="467" t="s">
        <v>412</v>
      </c>
      <c r="B99" s="469"/>
      <c r="C99" s="468" t="s">
        <v>412</v>
      </c>
      <c r="D99" s="470"/>
      <c r="E99" s="311" t="s">
        <v>412</v>
      </c>
      <c r="F99" s="303" t="s">
        <v>412</v>
      </c>
      <c r="G99" s="303" t="s">
        <v>412</v>
      </c>
      <c r="H99" s="303" t="s">
        <v>412</v>
      </c>
      <c r="I99" s="303" t="s">
        <v>412</v>
      </c>
      <c r="J99" s="468" t="s">
        <v>412</v>
      </c>
      <c r="K99" s="469"/>
      <c r="L99" s="459"/>
      <c r="M99" s="459"/>
      <c r="N99" s="459"/>
      <c r="O99" s="459"/>
    </row>
    <row r="100" spans="1:15">
      <c r="A100" s="467" t="s">
        <v>412</v>
      </c>
      <c r="B100" s="469"/>
      <c r="C100" s="468" t="s">
        <v>412</v>
      </c>
      <c r="D100" s="470"/>
      <c r="E100" s="311" t="s">
        <v>412</v>
      </c>
      <c r="F100" s="303" t="s">
        <v>412</v>
      </c>
      <c r="G100" s="303" t="s">
        <v>412</v>
      </c>
      <c r="H100" s="303" t="s">
        <v>412</v>
      </c>
      <c r="I100" s="303" t="s">
        <v>412</v>
      </c>
      <c r="J100" s="468" t="s">
        <v>412</v>
      </c>
      <c r="K100" s="469"/>
      <c r="L100" s="459"/>
      <c r="M100" s="459"/>
      <c r="N100" s="459"/>
      <c r="O100" s="459"/>
    </row>
    <row r="101" spans="1:15">
      <c r="A101" s="483"/>
      <c r="B101" s="483"/>
      <c r="C101" s="479" t="s">
        <v>412</v>
      </c>
      <c r="D101" s="479"/>
      <c r="E101" s="298" t="s">
        <v>462</v>
      </c>
      <c r="F101" s="312" t="s">
        <v>426</v>
      </c>
      <c r="G101" s="305" t="s">
        <v>426</v>
      </c>
      <c r="H101" s="305" t="s">
        <v>426</v>
      </c>
      <c r="I101" s="305" t="s">
        <v>426</v>
      </c>
      <c r="J101" s="299"/>
      <c r="K101" s="299"/>
      <c r="L101" s="459"/>
      <c r="M101" s="459"/>
      <c r="N101" s="459"/>
      <c r="O101" s="459"/>
    </row>
    <row r="102" spans="1:15">
      <c r="A102" s="299"/>
      <c r="B102" s="299"/>
      <c r="C102" s="299"/>
      <c r="D102" s="299"/>
      <c r="E102" s="298"/>
      <c r="F102" s="299"/>
      <c r="G102" s="299"/>
      <c r="H102" s="299"/>
      <c r="I102" s="299"/>
      <c r="J102" s="299"/>
      <c r="K102" s="299"/>
      <c r="L102" s="459"/>
      <c r="M102" s="459"/>
      <c r="N102" s="459"/>
      <c r="O102" s="459"/>
    </row>
    <row r="103" spans="1:15">
      <c r="A103" s="299"/>
      <c r="B103" s="299"/>
      <c r="C103" s="299"/>
      <c r="D103" s="299"/>
      <c r="E103" s="298"/>
      <c r="F103" s="299"/>
      <c r="G103" s="299"/>
      <c r="H103" s="299"/>
      <c r="I103" s="299"/>
      <c r="J103" s="299"/>
      <c r="K103" s="299"/>
      <c r="L103" s="459"/>
      <c r="M103" s="459"/>
      <c r="N103" s="459"/>
      <c r="O103" s="459"/>
    </row>
    <row r="104" spans="1:15">
      <c r="A104" s="298" t="s">
        <v>504</v>
      </c>
      <c r="B104" s="298"/>
      <c r="C104" s="298"/>
      <c r="D104" s="298"/>
      <c r="E104" s="298"/>
      <c r="F104" s="299"/>
      <c r="G104" s="298"/>
      <c r="H104" s="299"/>
      <c r="I104" s="299"/>
      <c r="J104" s="299"/>
      <c r="K104" s="299"/>
      <c r="L104" s="459"/>
      <c r="M104" s="459"/>
      <c r="N104" s="459"/>
      <c r="O104" s="459"/>
    </row>
    <row r="105" spans="1:15">
      <c r="A105" s="467" t="s">
        <v>505</v>
      </c>
      <c r="B105" s="468"/>
      <c r="C105" s="470"/>
      <c r="D105" s="412" t="s">
        <v>506</v>
      </c>
      <c r="E105" s="413"/>
      <c r="F105" s="412" t="s">
        <v>507</v>
      </c>
      <c r="G105" s="413"/>
      <c r="H105" s="314" t="s">
        <v>508</v>
      </c>
      <c r="I105" s="412" t="s">
        <v>509</v>
      </c>
      <c r="J105" s="412"/>
      <c r="K105" s="413"/>
      <c r="L105" s="459"/>
      <c r="M105" s="459"/>
      <c r="N105" s="459"/>
      <c r="O105" s="459"/>
    </row>
    <row r="106" spans="1:15">
      <c r="A106" s="467" t="s">
        <v>412</v>
      </c>
      <c r="B106" s="468"/>
      <c r="C106" s="469"/>
      <c r="D106" s="488" t="s">
        <v>412</v>
      </c>
      <c r="E106" s="489"/>
      <c r="F106" s="468" t="s">
        <v>412</v>
      </c>
      <c r="G106" s="470"/>
      <c r="H106" s="303" t="s">
        <v>412</v>
      </c>
      <c r="I106" s="468" t="s">
        <v>412</v>
      </c>
      <c r="J106" s="468"/>
      <c r="K106" s="469"/>
      <c r="L106" s="459"/>
      <c r="M106" s="459"/>
      <c r="N106" s="459"/>
      <c r="O106" s="459"/>
    </row>
    <row r="107" spans="1:15">
      <c r="A107" s="467" t="s">
        <v>412</v>
      </c>
      <c r="B107" s="468"/>
      <c r="C107" s="469"/>
      <c r="D107" s="488" t="s">
        <v>412</v>
      </c>
      <c r="E107" s="489"/>
      <c r="F107" s="468" t="s">
        <v>412</v>
      </c>
      <c r="G107" s="470"/>
      <c r="H107" s="303" t="s">
        <v>412</v>
      </c>
      <c r="I107" s="468" t="s">
        <v>412</v>
      </c>
      <c r="J107" s="468"/>
      <c r="K107" s="469"/>
      <c r="L107" s="459"/>
      <c r="M107" s="459"/>
      <c r="N107" s="459"/>
      <c r="O107" s="459"/>
    </row>
    <row r="108" spans="1:15">
      <c r="A108" s="467" t="s">
        <v>412</v>
      </c>
      <c r="B108" s="468"/>
      <c r="C108" s="470"/>
      <c r="D108" s="488" t="s">
        <v>412</v>
      </c>
      <c r="E108" s="489"/>
      <c r="F108" s="468" t="s">
        <v>412</v>
      </c>
      <c r="G108" s="470"/>
      <c r="H108" s="303" t="s">
        <v>412</v>
      </c>
      <c r="I108" s="468" t="s">
        <v>412</v>
      </c>
      <c r="J108" s="468"/>
      <c r="K108" s="470"/>
      <c r="L108" s="459"/>
      <c r="M108" s="459"/>
      <c r="N108" s="459"/>
      <c r="O108" s="459"/>
    </row>
    <row r="109" spans="1:15">
      <c r="A109" s="467" t="s">
        <v>412</v>
      </c>
      <c r="B109" s="468"/>
      <c r="C109" s="470"/>
      <c r="D109" s="488" t="s">
        <v>412</v>
      </c>
      <c r="E109" s="489"/>
      <c r="F109" s="468" t="s">
        <v>412</v>
      </c>
      <c r="G109" s="470"/>
      <c r="H109" s="303" t="s">
        <v>412</v>
      </c>
      <c r="I109" s="468" t="s">
        <v>412</v>
      </c>
      <c r="J109" s="468"/>
      <c r="K109" s="470"/>
      <c r="L109" s="459"/>
      <c r="M109" s="459"/>
      <c r="N109" s="459"/>
      <c r="O109" s="459"/>
    </row>
    <row r="110" spans="1:15">
      <c r="A110" s="467" t="s">
        <v>412</v>
      </c>
      <c r="B110" s="468"/>
      <c r="C110" s="469"/>
      <c r="D110" s="488" t="s">
        <v>412</v>
      </c>
      <c r="E110" s="489"/>
      <c r="F110" s="468" t="s">
        <v>412</v>
      </c>
      <c r="G110" s="470"/>
      <c r="H110" s="303" t="s">
        <v>412</v>
      </c>
      <c r="I110" s="468" t="s">
        <v>412</v>
      </c>
      <c r="J110" s="468"/>
      <c r="K110" s="469"/>
      <c r="L110" s="459"/>
      <c r="M110" s="459"/>
      <c r="N110" s="459"/>
      <c r="O110" s="459"/>
    </row>
    <row r="111" spans="1:15">
      <c r="A111" s="467" t="s">
        <v>412</v>
      </c>
      <c r="B111" s="468"/>
      <c r="C111" s="469"/>
      <c r="D111" s="488" t="s">
        <v>412</v>
      </c>
      <c r="E111" s="489"/>
      <c r="F111" s="468" t="s">
        <v>412</v>
      </c>
      <c r="G111" s="470"/>
      <c r="H111" s="316" t="s">
        <v>412</v>
      </c>
      <c r="I111" s="468" t="s">
        <v>412</v>
      </c>
      <c r="J111" s="468"/>
      <c r="K111" s="469"/>
      <c r="L111" s="459"/>
      <c r="M111" s="459"/>
      <c r="N111" s="459"/>
      <c r="O111" s="459"/>
    </row>
    <row r="112" spans="1:15">
      <c r="A112" s="299"/>
      <c r="B112" s="299"/>
      <c r="C112" s="299"/>
      <c r="D112" s="299"/>
      <c r="E112" s="299"/>
      <c r="F112" s="299"/>
      <c r="G112" s="298" t="s">
        <v>462</v>
      </c>
      <c r="H112" s="315" t="s">
        <v>426</v>
      </c>
      <c r="I112" s="299"/>
      <c r="J112" s="299"/>
      <c r="K112" s="299"/>
      <c r="L112" s="459"/>
      <c r="M112" s="459"/>
      <c r="N112" s="459"/>
      <c r="O112" s="459"/>
    </row>
    <row r="113" spans="1:15">
      <c r="A113" s="299"/>
      <c r="B113" s="299"/>
      <c r="C113" s="299"/>
      <c r="D113" s="299"/>
      <c r="E113" s="299"/>
      <c r="F113" s="299"/>
      <c r="G113" s="298"/>
      <c r="H113" s="299"/>
      <c r="I113" s="299"/>
      <c r="J113" s="299"/>
      <c r="K113" s="299"/>
      <c r="L113" s="459"/>
      <c r="M113" s="459"/>
      <c r="N113" s="459"/>
      <c r="O113" s="459"/>
    </row>
    <row r="114" spans="1:15">
      <c r="A114" s="299"/>
      <c r="B114" s="299"/>
      <c r="C114" s="299"/>
      <c r="D114" s="299"/>
      <c r="E114" s="299"/>
      <c r="F114" s="299"/>
      <c r="G114" s="298"/>
      <c r="H114" s="299"/>
      <c r="I114" s="299"/>
      <c r="J114" s="299"/>
      <c r="K114" s="299"/>
      <c r="L114" s="459"/>
      <c r="M114" s="459"/>
      <c r="N114" s="459"/>
      <c r="O114" s="459"/>
    </row>
    <row r="115" spans="1:15">
      <c r="A115" s="298" t="s">
        <v>436</v>
      </c>
      <c r="B115" s="298"/>
      <c r="C115" s="298"/>
      <c r="D115" s="298"/>
      <c r="E115" s="330" t="s">
        <v>412</v>
      </c>
      <c r="F115" s="330" t="s">
        <v>412</v>
      </c>
      <c r="G115" s="332" t="s">
        <v>412</v>
      </c>
      <c r="H115" s="330" t="s">
        <v>412</v>
      </c>
      <c r="I115" s="330" t="s">
        <v>412</v>
      </c>
      <c r="J115" s="330" t="s">
        <v>412</v>
      </c>
      <c r="K115" s="330" t="s">
        <v>412</v>
      </c>
      <c r="L115" s="459"/>
      <c r="M115" s="459"/>
      <c r="N115" s="459"/>
      <c r="O115" s="459"/>
    </row>
    <row r="116" spans="1:15">
      <c r="A116" s="415" t="s">
        <v>510</v>
      </c>
      <c r="B116" s="416"/>
      <c r="C116" s="416" t="s">
        <v>412</v>
      </c>
      <c r="D116" s="418"/>
      <c r="E116" s="421" t="s">
        <v>511</v>
      </c>
      <c r="F116" s="423" t="s">
        <v>512</v>
      </c>
      <c r="G116" s="423" t="s">
        <v>513</v>
      </c>
      <c r="H116" s="460" t="s">
        <v>412</v>
      </c>
      <c r="I116" s="460"/>
      <c r="J116" s="460"/>
      <c r="K116" s="481"/>
      <c r="L116" s="459"/>
      <c r="M116" s="459"/>
      <c r="N116" s="459"/>
      <c r="O116" s="459"/>
    </row>
    <row r="117" spans="1:15" ht="27">
      <c r="A117" s="417"/>
      <c r="B117" s="409"/>
      <c r="C117" s="419"/>
      <c r="D117" s="420"/>
      <c r="E117" s="422"/>
      <c r="F117" s="424"/>
      <c r="G117" s="424"/>
      <c r="H117" s="309" t="s">
        <v>501</v>
      </c>
      <c r="I117" s="309" t="s">
        <v>514</v>
      </c>
      <c r="J117" s="425" t="s">
        <v>515</v>
      </c>
      <c r="K117" s="426"/>
      <c r="L117" s="459"/>
      <c r="M117" s="459"/>
      <c r="N117" s="459"/>
      <c r="O117" s="459"/>
    </row>
    <row r="118" spans="1:15">
      <c r="A118" s="467" t="s">
        <v>412</v>
      </c>
      <c r="B118" s="468"/>
      <c r="C118" s="468" t="s">
        <v>412</v>
      </c>
      <c r="D118" s="470"/>
      <c r="E118" s="304" t="s">
        <v>412</v>
      </c>
      <c r="F118" s="304" t="s">
        <v>412</v>
      </c>
      <c r="G118" s="303" t="s">
        <v>412</v>
      </c>
      <c r="H118" s="303" t="s">
        <v>412</v>
      </c>
      <c r="I118" s="303" t="s">
        <v>412</v>
      </c>
      <c r="J118" s="468" t="s">
        <v>412</v>
      </c>
      <c r="K118" s="470"/>
      <c r="L118" s="459"/>
      <c r="M118" s="459"/>
      <c r="N118" s="459"/>
      <c r="O118" s="459"/>
    </row>
    <row r="119" spans="1:15">
      <c r="A119" s="467" t="s">
        <v>412</v>
      </c>
      <c r="B119" s="468"/>
      <c r="C119" s="468" t="s">
        <v>412</v>
      </c>
      <c r="D119" s="470"/>
      <c r="E119" s="304" t="s">
        <v>412</v>
      </c>
      <c r="F119" s="304" t="s">
        <v>412</v>
      </c>
      <c r="G119" s="303" t="s">
        <v>412</v>
      </c>
      <c r="H119" s="303" t="s">
        <v>412</v>
      </c>
      <c r="I119" s="303" t="s">
        <v>412</v>
      </c>
      <c r="J119" s="468" t="s">
        <v>412</v>
      </c>
      <c r="K119" s="470"/>
      <c r="L119" s="459"/>
      <c r="M119" s="459"/>
      <c r="N119" s="459"/>
      <c r="O119" s="459"/>
    </row>
    <row r="120" spans="1:15">
      <c r="A120" s="467" t="s">
        <v>412</v>
      </c>
      <c r="B120" s="468"/>
      <c r="C120" s="468" t="s">
        <v>412</v>
      </c>
      <c r="D120" s="470"/>
      <c r="E120" s="304" t="s">
        <v>412</v>
      </c>
      <c r="F120" s="304" t="s">
        <v>412</v>
      </c>
      <c r="G120" s="303" t="s">
        <v>412</v>
      </c>
      <c r="H120" s="303" t="s">
        <v>412</v>
      </c>
      <c r="I120" s="303" t="s">
        <v>412</v>
      </c>
      <c r="J120" s="468" t="s">
        <v>412</v>
      </c>
      <c r="K120" s="470"/>
      <c r="L120" s="459"/>
      <c r="M120" s="459"/>
      <c r="N120" s="459"/>
      <c r="O120" s="459"/>
    </row>
    <row r="121" spans="1:15">
      <c r="A121" s="467" t="s">
        <v>412</v>
      </c>
      <c r="B121" s="468"/>
      <c r="C121" s="468" t="s">
        <v>412</v>
      </c>
      <c r="D121" s="470"/>
      <c r="E121" s="304" t="s">
        <v>412</v>
      </c>
      <c r="F121" s="304" t="s">
        <v>412</v>
      </c>
      <c r="G121" s="303" t="s">
        <v>412</v>
      </c>
      <c r="H121" s="303" t="s">
        <v>412</v>
      </c>
      <c r="I121" s="303" t="s">
        <v>412</v>
      </c>
      <c r="J121" s="468" t="s">
        <v>412</v>
      </c>
      <c r="K121" s="470"/>
      <c r="L121" s="459"/>
      <c r="M121" s="459"/>
      <c r="N121" s="459"/>
      <c r="O121" s="459"/>
    </row>
    <row r="122" spans="1:15">
      <c r="A122" s="467" t="s">
        <v>412</v>
      </c>
      <c r="B122" s="468"/>
      <c r="C122" s="468" t="s">
        <v>412</v>
      </c>
      <c r="D122" s="470"/>
      <c r="E122" s="304" t="s">
        <v>412</v>
      </c>
      <c r="F122" s="304" t="s">
        <v>412</v>
      </c>
      <c r="G122" s="303" t="s">
        <v>412</v>
      </c>
      <c r="H122" s="303" t="s">
        <v>412</v>
      </c>
      <c r="I122" s="303" t="s">
        <v>412</v>
      </c>
      <c r="J122" s="468" t="s">
        <v>412</v>
      </c>
      <c r="K122" s="470"/>
      <c r="L122" s="459"/>
      <c r="M122" s="459"/>
      <c r="N122" s="459"/>
      <c r="O122" s="459"/>
    </row>
    <row r="123" spans="1:15">
      <c r="A123" s="490" t="s">
        <v>412</v>
      </c>
      <c r="B123" s="460"/>
      <c r="C123" s="468" t="s">
        <v>412</v>
      </c>
      <c r="D123" s="470"/>
      <c r="E123" s="304" t="s">
        <v>412</v>
      </c>
      <c r="F123" s="304" t="s">
        <v>412</v>
      </c>
      <c r="G123" s="316" t="s">
        <v>412</v>
      </c>
      <c r="H123" s="303" t="s">
        <v>412</v>
      </c>
      <c r="I123" s="303" t="s">
        <v>412</v>
      </c>
      <c r="J123" s="468" t="s">
        <v>412</v>
      </c>
      <c r="K123" s="470"/>
      <c r="L123" s="459"/>
      <c r="M123" s="459"/>
      <c r="N123" s="459"/>
      <c r="O123" s="459"/>
    </row>
    <row r="124" spans="1:15">
      <c r="A124" s="483"/>
      <c r="B124" s="483"/>
      <c r="C124" s="483"/>
      <c r="D124" s="483"/>
      <c r="E124" s="298"/>
      <c r="F124" s="298" t="s">
        <v>462</v>
      </c>
      <c r="G124" s="315" t="s">
        <v>426</v>
      </c>
      <c r="H124" s="305" t="s">
        <v>426</v>
      </c>
      <c r="I124" s="305" t="s">
        <v>426</v>
      </c>
      <c r="J124" s="299"/>
      <c r="K124" s="299"/>
      <c r="L124" s="459"/>
      <c r="M124" s="459"/>
      <c r="N124" s="459"/>
      <c r="O124" s="459"/>
    </row>
    <row r="125" spans="1:15">
      <c r="A125" s="299"/>
      <c r="B125" s="299"/>
      <c r="C125" s="299"/>
      <c r="D125" s="299"/>
      <c r="E125" s="298"/>
      <c r="F125" s="299"/>
      <c r="G125" s="299"/>
      <c r="H125" s="299"/>
      <c r="I125" s="299"/>
      <c r="J125" s="299"/>
      <c r="K125" s="299"/>
      <c r="L125" s="459"/>
      <c r="M125" s="459"/>
      <c r="N125" s="459"/>
      <c r="O125" s="459"/>
    </row>
    <row r="126" spans="1:15">
      <c r="A126" s="299"/>
      <c r="B126" s="299"/>
      <c r="C126" s="299"/>
      <c r="D126" s="299"/>
      <c r="E126" s="299"/>
      <c r="F126" s="299"/>
      <c r="G126" s="299"/>
      <c r="H126" s="299"/>
      <c r="I126" s="299"/>
      <c r="J126" s="299"/>
      <c r="K126" s="299"/>
      <c r="L126" s="459"/>
      <c r="M126" s="459"/>
      <c r="N126" s="459"/>
      <c r="O126" s="459"/>
    </row>
    <row r="127" spans="1:15">
      <c r="A127" s="491" t="s">
        <v>516</v>
      </c>
      <c r="B127" s="491"/>
      <c r="C127" s="491"/>
      <c r="D127" s="491"/>
      <c r="E127" s="491"/>
      <c r="F127" s="491"/>
      <c r="G127" s="491"/>
      <c r="H127" s="491"/>
      <c r="I127" s="491"/>
      <c r="J127" s="491"/>
      <c r="K127" s="299"/>
      <c r="L127" s="459"/>
      <c r="M127" s="459"/>
      <c r="N127" s="459"/>
      <c r="O127" s="459"/>
    </row>
    <row r="128" spans="1:15">
      <c r="A128" s="467" t="s">
        <v>517</v>
      </c>
      <c r="B128" s="469"/>
      <c r="C128" s="412" t="s">
        <v>518</v>
      </c>
      <c r="D128" s="413"/>
      <c r="E128" s="412" t="s">
        <v>519</v>
      </c>
      <c r="F128" s="414"/>
      <c r="G128" s="412" t="s">
        <v>520</v>
      </c>
      <c r="H128" s="414"/>
      <c r="I128" s="468" t="s">
        <v>521</v>
      </c>
      <c r="J128" s="468"/>
      <c r="K128" s="469"/>
      <c r="L128" s="459"/>
      <c r="M128" s="459"/>
      <c r="N128" s="459"/>
      <c r="O128" s="459"/>
    </row>
    <row r="129" spans="1:15">
      <c r="A129" s="467" t="s">
        <v>412</v>
      </c>
      <c r="B129" s="469"/>
      <c r="C129" s="492" t="s">
        <v>412</v>
      </c>
      <c r="D129" s="493"/>
      <c r="E129" s="492" t="s">
        <v>412</v>
      </c>
      <c r="F129" s="494"/>
      <c r="G129" s="492" t="s">
        <v>412</v>
      </c>
      <c r="H129" s="494"/>
      <c r="I129" s="468" t="s">
        <v>412</v>
      </c>
      <c r="J129" s="468"/>
      <c r="K129" s="469"/>
      <c r="L129" s="459"/>
      <c r="M129" s="459"/>
      <c r="N129" s="459"/>
      <c r="O129" s="459"/>
    </row>
    <row r="130" spans="1:15">
      <c r="A130" s="467" t="s">
        <v>412</v>
      </c>
      <c r="B130" s="469"/>
      <c r="C130" s="492" t="s">
        <v>412</v>
      </c>
      <c r="D130" s="493"/>
      <c r="E130" s="492" t="s">
        <v>412</v>
      </c>
      <c r="F130" s="494"/>
      <c r="G130" s="492" t="s">
        <v>412</v>
      </c>
      <c r="H130" s="494"/>
      <c r="I130" s="468" t="s">
        <v>412</v>
      </c>
      <c r="J130" s="468"/>
      <c r="K130" s="469"/>
      <c r="L130" s="459"/>
      <c r="M130" s="459"/>
      <c r="N130" s="459"/>
      <c r="O130" s="459"/>
    </row>
    <row r="131" spans="1:15">
      <c r="A131" s="467" t="s">
        <v>412</v>
      </c>
      <c r="B131" s="469"/>
      <c r="C131" s="492" t="s">
        <v>412</v>
      </c>
      <c r="D131" s="493"/>
      <c r="E131" s="492" t="s">
        <v>412</v>
      </c>
      <c r="F131" s="494"/>
      <c r="G131" s="492" t="s">
        <v>412</v>
      </c>
      <c r="H131" s="494"/>
      <c r="I131" s="468" t="s">
        <v>412</v>
      </c>
      <c r="J131" s="468"/>
      <c r="K131" s="469"/>
      <c r="L131" s="459"/>
      <c r="M131" s="459"/>
      <c r="N131" s="459"/>
      <c r="O131" s="459"/>
    </row>
    <row r="132" spans="1:15">
      <c r="A132" s="467" t="s">
        <v>412</v>
      </c>
      <c r="B132" s="469"/>
      <c r="C132" s="492" t="s">
        <v>412</v>
      </c>
      <c r="D132" s="493"/>
      <c r="E132" s="492" t="s">
        <v>412</v>
      </c>
      <c r="F132" s="494"/>
      <c r="G132" s="492" t="s">
        <v>412</v>
      </c>
      <c r="H132" s="494"/>
      <c r="I132" s="468" t="s">
        <v>412</v>
      </c>
      <c r="J132" s="468"/>
      <c r="K132" s="469"/>
      <c r="L132" s="459"/>
      <c r="M132" s="459"/>
      <c r="N132" s="459"/>
      <c r="O132" s="459"/>
    </row>
    <row r="133" spans="1:15">
      <c r="A133" s="467" t="s">
        <v>412</v>
      </c>
      <c r="B133" s="469"/>
      <c r="C133" s="492" t="s">
        <v>412</v>
      </c>
      <c r="D133" s="493"/>
      <c r="E133" s="492" t="s">
        <v>412</v>
      </c>
      <c r="F133" s="494"/>
      <c r="G133" s="492" t="s">
        <v>412</v>
      </c>
      <c r="H133" s="494"/>
      <c r="I133" s="468" t="s">
        <v>412</v>
      </c>
      <c r="J133" s="468"/>
      <c r="K133" s="469"/>
      <c r="L133" s="459"/>
      <c r="M133" s="459"/>
      <c r="N133" s="459"/>
      <c r="O133" s="459"/>
    </row>
    <row r="134" spans="1:15">
      <c r="A134" s="467" t="s">
        <v>412</v>
      </c>
      <c r="B134" s="469"/>
      <c r="C134" s="492" t="s">
        <v>412</v>
      </c>
      <c r="D134" s="493"/>
      <c r="E134" s="492" t="s">
        <v>412</v>
      </c>
      <c r="F134" s="494"/>
      <c r="G134" s="492" t="s">
        <v>412</v>
      </c>
      <c r="H134" s="494"/>
      <c r="I134" s="468" t="s">
        <v>412</v>
      </c>
      <c r="J134" s="468"/>
      <c r="K134" s="469"/>
      <c r="L134" s="459"/>
      <c r="M134" s="459"/>
      <c r="N134" s="459"/>
      <c r="O134" s="459"/>
    </row>
    <row r="135" spans="1:15">
      <c r="A135" s="485" t="s">
        <v>462</v>
      </c>
      <c r="B135" s="486"/>
      <c r="C135" s="495" t="s">
        <v>426</v>
      </c>
      <c r="D135" s="496"/>
      <c r="E135" s="495" t="s">
        <v>426</v>
      </c>
      <c r="F135" s="496"/>
      <c r="G135" s="495" t="s">
        <v>426</v>
      </c>
      <c r="H135" s="496"/>
      <c r="I135" s="479" t="s">
        <v>412</v>
      </c>
      <c r="J135" s="479"/>
      <c r="K135" s="479"/>
      <c r="L135" s="459"/>
      <c r="M135" s="459"/>
      <c r="N135" s="459"/>
      <c r="O135" s="459"/>
    </row>
    <row r="136" spans="1:15">
      <c r="A136" s="298"/>
      <c r="B136" s="298"/>
      <c r="C136" s="299"/>
      <c r="D136" s="299"/>
      <c r="E136" s="299"/>
      <c r="F136" s="299"/>
      <c r="G136" s="299"/>
      <c r="H136" s="299"/>
      <c r="I136" s="299"/>
      <c r="J136" s="299"/>
      <c r="K136" s="299"/>
      <c r="L136" s="459"/>
      <c r="M136" s="459"/>
      <c r="N136" s="459"/>
      <c r="O136" s="459"/>
    </row>
    <row r="137" spans="1:15">
      <c r="A137" s="299"/>
      <c r="B137" s="299"/>
      <c r="C137" s="299"/>
      <c r="D137" s="299"/>
      <c r="E137" s="299"/>
      <c r="F137" s="299"/>
      <c r="G137" s="299"/>
      <c r="H137" s="299"/>
      <c r="I137" s="299"/>
      <c r="J137" s="299"/>
      <c r="K137" s="299"/>
      <c r="L137" s="459"/>
      <c r="M137" s="459"/>
      <c r="N137" s="459"/>
      <c r="O137" s="459"/>
    </row>
    <row r="138" spans="1:15">
      <c r="A138" s="299"/>
      <c r="B138" s="299"/>
      <c r="C138" s="299"/>
      <c r="D138" s="299"/>
      <c r="E138" s="299"/>
      <c r="F138" s="299"/>
      <c r="G138" s="299"/>
      <c r="H138" s="299"/>
      <c r="I138" s="299"/>
      <c r="J138" s="299"/>
      <c r="K138" s="299"/>
      <c r="L138" s="459"/>
      <c r="M138" s="459"/>
      <c r="N138" s="459"/>
      <c r="O138" s="459"/>
    </row>
    <row r="139" spans="1:15">
      <c r="A139" s="408" t="s">
        <v>522</v>
      </c>
      <c r="B139" s="408"/>
      <c r="C139" s="408"/>
      <c r="D139" s="408"/>
      <c r="E139" s="408"/>
      <c r="F139" s="408"/>
      <c r="G139" s="408"/>
      <c r="H139" s="408"/>
      <c r="I139" s="408"/>
      <c r="J139" s="408"/>
      <c r="K139" s="408"/>
      <c r="L139" s="459"/>
      <c r="M139" s="459"/>
      <c r="N139" s="459"/>
      <c r="O139" s="459"/>
    </row>
    <row r="140" spans="1:15">
      <c r="A140" s="408"/>
      <c r="B140" s="408"/>
      <c r="C140" s="408"/>
      <c r="D140" s="408"/>
      <c r="E140" s="408"/>
      <c r="F140" s="408"/>
      <c r="G140" s="408"/>
      <c r="H140" s="408"/>
      <c r="I140" s="408"/>
      <c r="J140" s="408"/>
      <c r="K140" s="408"/>
      <c r="L140" s="459"/>
      <c r="M140" s="459"/>
      <c r="N140" s="459"/>
      <c r="O140" s="459"/>
    </row>
    <row r="141" spans="1:15">
      <c r="A141" s="408"/>
      <c r="B141" s="408"/>
      <c r="C141" s="408"/>
      <c r="D141" s="408"/>
      <c r="E141" s="408"/>
      <c r="F141" s="408"/>
      <c r="G141" s="408"/>
      <c r="H141" s="408"/>
      <c r="I141" s="408"/>
      <c r="J141" s="408"/>
      <c r="K141" s="408"/>
      <c r="L141" s="459"/>
      <c r="M141" s="459"/>
      <c r="N141" s="459"/>
      <c r="O141" s="459"/>
    </row>
    <row r="142" spans="1:15">
      <c r="A142" s="408"/>
      <c r="B142" s="408"/>
      <c r="C142" s="408"/>
      <c r="D142" s="408"/>
      <c r="E142" s="408"/>
      <c r="F142" s="408"/>
      <c r="G142" s="408"/>
      <c r="H142" s="408"/>
      <c r="I142" s="408"/>
      <c r="J142" s="408"/>
      <c r="K142" s="408"/>
      <c r="L142" s="459"/>
      <c r="M142" s="459"/>
      <c r="N142" s="459"/>
      <c r="O142" s="459"/>
    </row>
    <row r="143" spans="1:15">
      <c r="A143" s="408"/>
      <c r="B143" s="408"/>
      <c r="C143" s="408"/>
      <c r="D143" s="408"/>
      <c r="E143" s="408"/>
      <c r="F143" s="408"/>
      <c r="G143" s="408"/>
      <c r="H143" s="408"/>
      <c r="I143" s="408"/>
      <c r="J143" s="408"/>
      <c r="K143" s="408"/>
      <c r="L143" s="459"/>
      <c r="M143" s="459"/>
      <c r="N143" s="459"/>
      <c r="O143" s="459"/>
    </row>
    <row r="144" spans="1:15">
      <c r="A144" s="408"/>
      <c r="B144" s="408"/>
      <c r="C144" s="408"/>
      <c r="D144" s="408"/>
      <c r="E144" s="408"/>
      <c r="F144" s="408"/>
      <c r="G144" s="408"/>
      <c r="H144" s="408"/>
      <c r="I144" s="408"/>
      <c r="J144" s="408"/>
      <c r="K144" s="408"/>
      <c r="L144" s="459"/>
      <c r="M144" s="459"/>
      <c r="N144" s="459"/>
      <c r="O144" s="459"/>
    </row>
    <row r="145" spans="1:15">
      <c r="A145" s="299"/>
      <c r="B145" s="299"/>
      <c r="C145" s="299"/>
      <c r="D145" s="299"/>
      <c r="E145" s="299"/>
      <c r="F145" s="299"/>
      <c r="G145" s="299"/>
      <c r="H145" s="299"/>
      <c r="I145" s="299"/>
      <c r="J145" s="299"/>
      <c r="K145" s="299"/>
      <c r="L145" s="459"/>
      <c r="M145" s="459"/>
      <c r="N145" s="459"/>
      <c r="O145" s="459"/>
    </row>
    <row r="146" spans="1:15">
      <c r="A146" s="408" t="s">
        <v>523</v>
      </c>
      <c r="B146" s="408"/>
      <c r="C146" s="408"/>
      <c r="D146" s="408"/>
      <c r="E146" s="408"/>
      <c r="F146" s="408"/>
      <c r="G146" s="408"/>
      <c r="H146" s="408"/>
      <c r="I146" s="408"/>
      <c r="J146" s="408"/>
      <c r="K146" s="408"/>
      <c r="L146" s="459"/>
      <c r="M146" s="459"/>
      <c r="N146" s="459"/>
      <c r="O146" s="459"/>
    </row>
    <row r="147" spans="1:15">
      <c r="A147" s="408"/>
      <c r="B147" s="408"/>
      <c r="C147" s="408"/>
      <c r="D147" s="408"/>
      <c r="E147" s="408"/>
      <c r="F147" s="408"/>
      <c r="G147" s="408"/>
      <c r="H147" s="408"/>
      <c r="I147" s="408"/>
      <c r="J147" s="408"/>
      <c r="K147" s="408"/>
      <c r="L147" s="459"/>
      <c r="M147" s="459"/>
      <c r="N147" s="459"/>
      <c r="O147" s="459"/>
    </row>
    <row r="148" spans="1:15">
      <c r="A148" s="408"/>
      <c r="B148" s="408"/>
      <c r="C148" s="408"/>
      <c r="D148" s="408"/>
      <c r="E148" s="408"/>
      <c r="F148" s="408"/>
      <c r="G148" s="408"/>
      <c r="H148" s="408"/>
      <c r="I148" s="408"/>
      <c r="J148" s="408"/>
      <c r="K148" s="408"/>
      <c r="L148" s="459"/>
      <c r="M148" s="459"/>
      <c r="N148" s="459"/>
      <c r="O148" s="459"/>
    </row>
    <row r="149" spans="1:15">
      <c r="A149" s="299"/>
      <c r="B149" s="299"/>
      <c r="C149" s="299"/>
      <c r="D149" s="299"/>
      <c r="E149" s="299"/>
      <c r="F149" s="299"/>
      <c r="G149" s="299"/>
      <c r="H149" s="299"/>
      <c r="I149" s="299"/>
      <c r="J149" s="299"/>
      <c r="K149" s="299"/>
      <c r="L149" s="459"/>
      <c r="M149" s="459"/>
      <c r="N149" s="459"/>
      <c r="O149" s="459"/>
    </row>
    <row r="150" spans="1:15">
      <c r="A150" s="411" t="s">
        <v>524</v>
      </c>
      <c r="B150" s="411"/>
      <c r="C150" s="411"/>
      <c r="D150" s="411"/>
      <c r="E150" s="411"/>
      <c r="F150" s="411"/>
      <c r="G150" s="411"/>
      <c r="H150" s="411"/>
      <c r="I150" s="411"/>
      <c r="J150" s="411"/>
      <c r="K150" s="411"/>
      <c r="L150" s="459"/>
      <c r="M150" s="459"/>
      <c r="N150" s="459"/>
      <c r="O150" s="459"/>
    </row>
    <row r="151" spans="1:15">
      <c r="A151" s="411"/>
      <c r="B151" s="411"/>
      <c r="C151" s="411"/>
      <c r="D151" s="411"/>
      <c r="E151" s="411"/>
      <c r="F151" s="411"/>
      <c r="G151" s="411"/>
      <c r="H151" s="411"/>
      <c r="I151" s="411"/>
      <c r="J151" s="411"/>
      <c r="K151" s="411"/>
      <c r="L151" s="459"/>
      <c r="M151" s="459"/>
      <c r="N151" s="459"/>
      <c r="O151" s="459"/>
    </row>
    <row r="152" spans="1:15">
      <c r="A152" s="460" t="s">
        <v>412</v>
      </c>
      <c r="B152" s="460"/>
      <c r="C152" s="460"/>
      <c r="D152" s="460"/>
      <c r="E152" s="460"/>
      <c r="F152" s="460"/>
      <c r="G152" s="460"/>
      <c r="H152" s="460"/>
      <c r="I152" s="460"/>
      <c r="J152" s="460"/>
      <c r="K152" s="460"/>
      <c r="L152" s="459"/>
      <c r="M152" s="459"/>
      <c r="N152" s="459"/>
      <c r="O152" s="459"/>
    </row>
    <row r="153" spans="1:15">
      <c r="A153" s="468" t="s">
        <v>412</v>
      </c>
      <c r="B153" s="468"/>
      <c r="C153" s="468"/>
      <c r="D153" s="468"/>
      <c r="E153" s="468"/>
      <c r="F153" s="468"/>
      <c r="G153" s="468"/>
      <c r="H153" s="468"/>
      <c r="I153" s="468"/>
      <c r="J153" s="468"/>
      <c r="K153" s="468"/>
      <c r="L153" s="459"/>
      <c r="M153" s="459"/>
      <c r="N153" s="459"/>
      <c r="O153" s="459"/>
    </row>
    <row r="154" spans="1:15">
      <c r="A154" s="299"/>
      <c r="B154" s="299"/>
      <c r="C154" s="299"/>
      <c r="D154" s="299"/>
      <c r="E154" s="299"/>
      <c r="F154" s="299"/>
      <c r="G154" s="299"/>
      <c r="H154" s="299"/>
      <c r="I154" s="299"/>
      <c r="J154" s="299"/>
      <c r="K154" s="299"/>
      <c r="L154" s="459"/>
      <c r="M154" s="459"/>
      <c r="N154" s="459"/>
      <c r="O154" s="459"/>
    </row>
    <row r="155" spans="1:15">
      <c r="A155" s="411" t="s">
        <v>525</v>
      </c>
      <c r="B155" s="411"/>
      <c r="C155" s="411"/>
      <c r="D155" s="411"/>
      <c r="E155" s="411"/>
      <c r="F155" s="411"/>
      <c r="G155" s="411"/>
      <c r="H155" s="411"/>
      <c r="I155" s="411"/>
      <c r="J155" s="411"/>
      <c r="K155" s="411"/>
      <c r="L155" s="459"/>
      <c r="M155" s="459"/>
      <c r="N155" s="459"/>
      <c r="O155" s="459"/>
    </row>
    <row r="156" spans="1:15">
      <c r="A156" s="411"/>
      <c r="B156" s="411"/>
      <c r="C156" s="411"/>
      <c r="D156" s="411"/>
      <c r="E156" s="411"/>
      <c r="F156" s="411"/>
      <c r="G156" s="411"/>
      <c r="H156" s="411"/>
      <c r="I156" s="411"/>
      <c r="J156" s="411"/>
      <c r="K156" s="411"/>
      <c r="L156" s="459"/>
      <c r="M156" s="459"/>
      <c r="N156" s="459"/>
      <c r="O156" s="459"/>
    </row>
    <row r="157" spans="1:15">
      <c r="A157" s="299"/>
      <c r="B157" s="299"/>
      <c r="C157" s="299"/>
      <c r="D157" s="299"/>
      <c r="E157" s="299"/>
      <c r="F157" s="299"/>
      <c r="G157" s="299"/>
      <c r="H157" s="299"/>
      <c r="I157" s="299"/>
      <c r="J157" s="299"/>
      <c r="K157" s="299"/>
      <c r="L157" s="459"/>
      <c r="M157" s="459"/>
      <c r="N157" s="459"/>
      <c r="O157" s="459"/>
    </row>
    <row r="158" spans="1:15">
      <c r="A158" s="407" t="s">
        <v>526</v>
      </c>
      <c r="B158" s="483"/>
      <c r="C158" s="483"/>
      <c r="D158" s="483"/>
      <c r="E158" s="408"/>
      <c r="F158" s="410" t="s">
        <v>527</v>
      </c>
      <c r="G158" s="408"/>
      <c r="H158" s="483"/>
      <c r="I158" s="406" t="s">
        <v>528</v>
      </c>
      <c r="J158" s="483"/>
      <c r="K158" s="483"/>
      <c r="L158" s="459"/>
      <c r="M158" s="459"/>
      <c r="N158" s="459"/>
      <c r="O158" s="459"/>
    </row>
    <row r="159" spans="1:15">
      <c r="A159" s="407"/>
      <c r="B159" s="483"/>
      <c r="C159" s="483"/>
      <c r="D159" s="483"/>
      <c r="E159" s="408"/>
      <c r="F159" s="410"/>
      <c r="G159" s="408"/>
      <c r="H159" s="483"/>
      <c r="I159" s="406"/>
      <c r="J159" s="483"/>
      <c r="K159" s="483"/>
      <c r="L159" s="459"/>
      <c r="M159" s="459"/>
      <c r="N159" s="459"/>
      <c r="O159" s="459"/>
    </row>
    <row r="160" spans="1:15">
      <c r="A160" s="407"/>
      <c r="B160" s="497"/>
      <c r="C160" s="497"/>
      <c r="D160" s="497"/>
      <c r="E160" s="409"/>
      <c r="F160" s="410"/>
      <c r="G160" s="409"/>
      <c r="H160" s="497"/>
      <c r="I160" s="406"/>
      <c r="J160" s="497"/>
      <c r="K160" s="497"/>
      <c r="L160" s="459"/>
      <c r="M160" s="459"/>
      <c r="N160" s="459"/>
      <c r="O160" s="459"/>
    </row>
    <row r="161" spans="1:15">
      <c r="A161" s="317"/>
      <c r="B161" s="299"/>
      <c r="C161" s="299"/>
      <c r="D161" s="299"/>
      <c r="E161" s="299"/>
      <c r="F161" s="317"/>
      <c r="G161" s="299"/>
      <c r="H161" s="299"/>
      <c r="I161" s="299"/>
      <c r="J161" s="299"/>
      <c r="K161" s="299"/>
      <c r="L161" s="459"/>
      <c r="M161" s="459"/>
      <c r="N161" s="459"/>
      <c r="O161" s="459"/>
    </row>
    <row r="162" spans="1:15">
      <c r="A162" s="407" t="s">
        <v>529</v>
      </c>
      <c r="B162" s="483"/>
      <c r="C162" s="483"/>
      <c r="D162" s="483"/>
      <c r="E162" s="408"/>
      <c r="F162" s="410" t="s">
        <v>527</v>
      </c>
      <c r="G162" s="408"/>
      <c r="H162" s="483"/>
      <c r="I162" s="406" t="s">
        <v>528</v>
      </c>
      <c r="J162" s="483"/>
      <c r="K162" s="483"/>
      <c r="L162" s="459"/>
      <c r="M162" s="459"/>
      <c r="N162" s="459"/>
      <c r="O162" s="459"/>
    </row>
    <row r="163" spans="1:15">
      <c r="A163" s="407"/>
      <c r="B163" s="483"/>
      <c r="C163" s="483"/>
      <c r="D163" s="483"/>
      <c r="E163" s="408"/>
      <c r="F163" s="410"/>
      <c r="G163" s="408"/>
      <c r="H163" s="483"/>
      <c r="I163" s="406"/>
      <c r="J163" s="483"/>
      <c r="K163" s="483"/>
      <c r="L163" s="459"/>
      <c r="M163" s="459"/>
      <c r="N163" s="459"/>
      <c r="O163" s="459"/>
    </row>
    <row r="164" spans="1:15">
      <c r="A164" s="407"/>
      <c r="B164" s="497"/>
      <c r="C164" s="497"/>
      <c r="D164" s="497"/>
      <c r="E164" s="409"/>
      <c r="F164" s="410"/>
      <c r="G164" s="409"/>
      <c r="H164" s="497"/>
      <c r="I164" s="406"/>
      <c r="J164" s="497"/>
      <c r="K164" s="497"/>
      <c r="L164" s="459"/>
      <c r="M164" s="459"/>
      <c r="N164" s="459"/>
      <c r="O164" s="459"/>
    </row>
    <row r="165" spans="1:15">
      <c r="A165" s="299"/>
      <c r="B165" s="299"/>
      <c r="C165" s="299"/>
      <c r="D165" s="299"/>
      <c r="E165" s="299"/>
      <c r="F165" s="299"/>
      <c r="G165" s="299"/>
      <c r="H165" s="299"/>
      <c r="I165" s="299"/>
      <c r="J165" s="299"/>
      <c r="K165" s="299"/>
      <c r="L165" s="459"/>
      <c r="M165" s="459"/>
      <c r="N165" s="459"/>
      <c r="O165" s="459"/>
    </row>
    <row r="166" spans="1:15">
      <c r="A166" s="299"/>
      <c r="B166" s="299"/>
      <c r="C166" s="299"/>
      <c r="D166" s="299"/>
      <c r="E166" s="299"/>
      <c r="F166" s="299"/>
      <c r="G166" s="299"/>
      <c r="H166" s="299"/>
      <c r="I166" s="299"/>
      <c r="J166" s="299"/>
      <c r="K166" s="299"/>
      <c r="L166" s="459"/>
      <c r="M166" s="459"/>
      <c r="N166" s="459"/>
      <c r="O166" s="459"/>
    </row>
    <row r="167" spans="1:15">
      <c r="A167" s="459"/>
      <c r="B167" s="459"/>
      <c r="C167" s="459"/>
      <c r="D167" s="459"/>
      <c r="E167" s="459"/>
      <c r="F167" s="459"/>
      <c r="G167" s="459"/>
      <c r="H167" s="459"/>
      <c r="I167" s="459"/>
      <c r="J167" s="459"/>
      <c r="K167" s="459"/>
      <c r="L167" s="459"/>
      <c r="M167" s="459"/>
      <c r="N167" s="459"/>
      <c r="O167" s="459"/>
    </row>
    <row r="168" spans="1:15">
      <c r="A168" s="459"/>
      <c r="B168" s="459"/>
      <c r="C168" s="459"/>
      <c r="D168" s="459"/>
      <c r="E168" s="459"/>
      <c r="F168" s="459"/>
      <c r="G168" s="459"/>
      <c r="H168" s="459"/>
      <c r="I168" s="459"/>
      <c r="J168" s="459"/>
      <c r="K168" s="459"/>
      <c r="L168" s="459"/>
      <c r="M168" s="459"/>
      <c r="N168" s="459"/>
      <c r="O168" s="459"/>
    </row>
    <row r="169" spans="1:15">
      <c r="A169" s="459"/>
      <c r="B169" s="459"/>
      <c r="C169" s="459"/>
      <c r="D169" s="459"/>
      <c r="E169" s="459"/>
      <c r="F169" s="459"/>
      <c r="G169" s="459"/>
      <c r="H169" s="459"/>
      <c r="I169" s="459"/>
      <c r="J169" s="459"/>
      <c r="K169" s="459"/>
      <c r="L169" s="459"/>
      <c r="M169" s="459"/>
      <c r="N169" s="459"/>
      <c r="O169" s="459"/>
    </row>
    <row r="170" spans="1:15">
      <c r="A170" s="459"/>
      <c r="B170" s="459"/>
      <c r="C170" s="459"/>
      <c r="D170" s="459"/>
      <c r="E170" s="459"/>
      <c r="F170" s="459"/>
      <c r="G170" s="459"/>
      <c r="H170" s="459"/>
      <c r="I170" s="459"/>
      <c r="J170" s="459"/>
      <c r="K170" s="459"/>
      <c r="L170" s="459"/>
      <c r="M170" s="459"/>
      <c r="N170" s="459"/>
      <c r="O170" s="459"/>
    </row>
    <row r="171" spans="1:15">
      <c r="A171" s="459"/>
      <c r="B171" s="459"/>
      <c r="C171" s="459"/>
      <c r="D171" s="459"/>
      <c r="E171" s="459"/>
      <c r="F171" s="459"/>
      <c r="G171" s="459"/>
      <c r="H171" s="459"/>
      <c r="I171" s="459"/>
      <c r="J171" s="459"/>
      <c r="K171" s="459"/>
      <c r="L171" s="459"/>
      <c r="M171" s="459"/>
      <c r="N171" s="459"/>
      <c r="O171" s="459"/>
    </row>
    <row r="172" spans="1:15">
      <c r="A172" s="459"/>
      <c r="B172" s="459"/>
      <c r="C172" s="459"/>
      <c r="D172" s="459"/>
      <c r="E172" s="459"/>
      <c r="F172" s="459"/>
      <c r="G172" s="459"/>
      <c r="H172" s="459"/>
      <c r="I172" s="459"/>
      <c r="J172" s="459"/>
      <c r="K172" s="459"/>
      <c r="L172" s="459"/>
      <c r="M172" s="459"/>
      <c r="N172" s="459"/>
      <c r="O172" s="459"/>
    </row>
    <row r="173" spans="1:15">
      <c r="A173" s="459"/>
      <c r="B173" s="459"/>
      <c r="C173" s="459"/>
      <c r="D173" s="459"/>
      <c r="E173" s="459"/>
      <c r="F173" s="459"/>
      <c r="G173" s="459"/>
      <c r="H173" s="459"/>
      <c r="I173" s="459"/>
      <c r="J173" s="459"/>
      <c r="K173" s="459"/>
      <c r="L173" s="459"/>
      <c r="M173" s="459"/>
      <c r="N173" s="459"/>
      <c r="O173" s="459"/>
    </row>
    <row r="174" spans="1:15">
      <c r="A174" s="459"/>
      <c r="B174" s="459"/>
      <c r="C174" s="459"/>
      <c r="D174" s="459"/>
      <c r="E174" s="459"/>
      <c r="F174" s="459"/>
      <c r="G174" s="459"/>
      <c r="H174" s="459"/>
      <c r="I174" s="459"/>
      <c r="J174" s="459"/>
      <c r="K174" s="459"/>
      <c r="L174" s="459"/>
      <c r="M174" s="459"/>
      <c r="N174" s="459"/>
      <c r="O174" s="459"/>
    </row>
    <row r="175" spans="1:15">
      <c r="A175" s="459"/>
      <c r="B175" s="459"/>
      <c r="C175" s="459"/>
      <c r="D175" s="459"/>
      <c r="E175" s="459"/>
      <c r="F175" s="459"/>
      <c r="G175" s="459"/>
      <c r="H175" s="459"/>
      <c r="I175" s="459"/>
      <c r="J175" s="459"/>
      <c r="K175" s="459"/>
      <c r="L175" s="459"/>
      <c r="M175" s="459"/>
      <c r="N175" s="459"/>
      <c r="O175" s="459"/>
    </row>
    <row r="176" spans="1:15">
      <c r="A176" s="459"/>
      <c r="B176" s="459"/>
      <c r="C176" s="459"/>
      <c r="D176" s="459"/>
      <c r="E176" s="459"/>
      <c r="F176" s="459"/>
      <c r="G176" s="459"/>
      <c r="H176" s="459"/>
      <c r="I176" s="459"/>
      <c r="J176" s="459"/>
      <c r="K176" s="459"/>
      <c r="L176" s="459"/>
      <c r="M176" s="459"/>
      <c r="N176" s="459"/>
      <c r="O176" s="459"/>
    </row>
    <row r="177" spans="1:15">
      <c r="A177" s="459"/>
      <c r="B177" s="459"/>
      <c r="C177" s="459"/>
      <c r="D177" s="459"/>
      <c r="E177" s="459"/>
      <c r="F177" s="459"/>
      <c r="G177" s="459"/>
      <c r="H177" s="459"/>
      <c r="I177" s="459"/>
      <c r="J177" s="459"/>
      <c r="K177" s="459"/>
      <c r="L177" s="459"/>
      <c r="M177" s="459"/>
      <c r="N177" s="459"/>
      <c r="O177" s="459"/>
    </row>
    <row r="178" spans="1:15">
      <c r="A178" s="459"/>
      <c r="B178" s="459"/>
      <c r="C178" s="459"/>
      <c r="D178" s="459"/>
      <c r="E178" s="459"/>
      <c r="F178" s="459"/>
      <c r="G178" s="459"/>
      <c r="H178" s="459"/>
      <c r="I178" s="459"/>
      <c r="J178" s="459"/>
      <c r="K178" s="459"/>
      <c r="L178" s="459"/>
      <c r="M178" s="459"/>
      <c r="N178" s="459"/>
      <c r="O178" s="459"/>
    </row>
    <row r="179" spans="1:15">
      <c r="A179" s="459"/>
      <c r="B179" s="459"/>
      <c r="C179" s="459"/>
      <c r="D179" s="459"/>
      <c r="E179" s="459"/>
      <c r="F179" s="459"/>
      <c r="G179" s="459"/>
      <c r="H179" s="459"/>
      <c r="I179" s="459"/>
      <c r="J179" s="459"/>
      <c r="K179" s="459"/>
      <c r="L179" s="459"/>
      <c r="M179" s="459"/>
      <c r="N179" s="459"/>
      <c r="O179" s="459"/>
    </row>
  </sheetData>
  <mergeCells count="281">
    <mergeCell ref="K21:K22"/>
    <mergeCell ref="B17:F18"/>
    <mergeCell ref="B16:F16"/>
    <mergeCell ref="E8:F8"/>
    <mergeCell ref="B10:F10"/>
    <mergeCell ref="B12:F12"/>
    <mergeCell ref="B14:F14"/>
    <mergeCell ref="H12:K12"/>
    <mergeCell ref="H10:K10"/>
    <mergeCell ref="A23:E23"/>
    <mergeCell ref="G23:J23"/>
    <mergeCell ref="A24:E24"/>
    <mergeCell ref="G24:J24"/>
    <mergeCell ref="A25:E25"/>
    <mergeCell ref="G25:J25"/>
    <mergeCell ref="A21:E22"/>
    <mergeCell ref="F21:F22"/>
    <mergeCell ref="G21:J22"/>
    <mergeCell ref="A30:E30"/>
    <mergeCell ref="G30:J30"/>
    <mergeCell ref="A31:E31"/>
    <mergeCell ref="G31:J31"/>
    <mergeCell ref="A32:E32"/>
    <mergeCell ref="G32:J32"/>
    <mergeCell ref="A26:E26"/>
    <mergeCell ref="G26:J26"/>
    <mergeCell ref="A27:E27"/>
    <mergeCell ref="A28:E28"/>
    <mergeCell ref="G28:J28"/>
    <mergeCell ref="A29:E29"/>
    <mergeCell ref="G29:J29"/>
    <mergeCell ref="A36:E36"/>
    <mergeCell ref="G36:J36"/>
    <mergeCell ref="A37:E37"/>
    <mergeCell ref="A40:E41"/>
    <mergeCell ref="F40:F41"/>
    <mergeCell ref="G40:K41"/>
    <mergeCell ref="A33:E33"/>
    <mergeCell ref="G33:J33"/>
    <mergeCell ref="A34:E34"/>
    <mergeCell ref="G34:J34"/>
    <mergeCell ref="A35:E35"/>
    <mergeCell ref="G35:J35"/>
    <mergeCell ref="A42:E42"/>
    <mergeCell ref="H42:K42"/>
    <mergeCell ref="A43:E43"/>
    <mergeCell ref="H43:I43"/>
    <mergeCell ref="A44:E44"/>
    <mergeCell ref="G44:G45"/>
    <mergeCell ref="H44:K44"/>
    <mergeCell ref="A45:E45"/>
    <mergeCell ref="H45:K45"/>
    <mergeCell ref="A49:F52"/>
    <mergeCell ref="G49:K49"/>
    <mergeCell ref="G50:K50"/>
    <mergeCell ref="G51:K51"/>
    <mergeCell ref="G52:K52"/>
    <mergeCell ref="A54:D55"/>
    <mergeCell ref="E54:E55"/>
    <mergeCell ref="F54:K55"/>
    <mergeCell ref="A46:E46"/>
    <mergeCell ref="I46:K46"/>
    <mergeCell ref="A47:E47"/>
    <mergeCell ref="G47:K47"/>
    <mergeCell ref="A48:E48"/>
    <mergeCell ref="G48:K48"/>
    <mergeCell ref="A59:D59"/>
    <mergeCell ref="F59:K59"/>
    <mergeCell ref="A60:D61"/>
    <mergeCell ref="F60:K60"/>
    <mergeCell ref="F61:K61"/>
    <mergeCell ref="A62:D62"/>
    <mergeCell ref="F62:G62"/>
    <mergeCell ref="J62:K62"/>
    <mergeCell ref="A56:D56"/>
    <mergeCell ref="F56:K56"/>
    <mergeCell ref="A57:D57"/>
    <mergeCell ref="F57:K57"/>
    <mergeCell ref="A58:D58"/>
    <mergeCell ref="F58:K58"/>
    <mergeCell ref="A70:B70"/>
    <mergeCell ref="C70:D70"/>
    <mergeCell ref="I70:K70"/>
    <mergeCell ref="A71:B71"/>
    <mergeCell ref="C71:D71"/>
    <mergeCell ref="I71:K71"/>
    <mergeCell ref="A65:J65"/>
    <mergeCell ref="A66:K67"/>
    <mergeCell ref="A68:B69"/>
    <mergeCell ref="C68:D69"/>
    <mergeCell ref="E68:E69"/>
    <mergeCell ref="F68:F69"/>
    <mergeCell ref="G68:G69"/>
    <mergeCell ref="H68:H69"/>
    <mergeCell ref="I68:K69"/>
    <mergeCell ref="A74:B74"/>
    <mergeCell ref="C74:D74"/>
    <mergeCell ref="I74:K74"/>
    <mergeCell ref="A75:B75"/>
    <mergeCell ref="C75:D75"/>
    <mergeCell ref="I75:K75"/>
    <mergeCell ref="A72:B72"/>
    <mergeCell ref="C72:D72"/>
    <mergeCell ref="I72:K72"/>
    <mergeCell ref="A73:B73"/>
    <mergeCell ref="C73:D73"/>
    <mergeCell ref="I73:K73"/>
    <mergeCell ref="K80:K82"/>
    <mergeCell ref="B83:F83"/>
    <mergeCell ref="B84:F84"/>
    <mergeCell ref="B85:F85"/>
    <mergeCell ref="B86:F86"/>
    <mergeCell ref="B87:F87"/>
    <mergeCell ref="A76:B76"/>
    <mergeCell ref="C76:D76"/>
    <mergeCell ref="I76:J76"/>
    <mergeCell ref="A80:A82"/>
    <mergeCell ref="B80:F82"/>
    <mergeCell ref="G80:G82"/>
    <mergeCell ref="H80:H82"/>
    <mergeCell ref="I80:I82"/>
    <mergeCell ref="J80:J82"/>
    <mergeCell ref="B88:F88"/>
    <mergeCell ref="B89:F89"/>
    <mergeCell ref="A92:K92"/>
    <mergeCell ref="A93:B94"/>
    <mergeCell ref="C93:D94"/>
    <mergeCell ref="E93:E94"/>
    <mergeCell ref="F93:F94"/>
    <mergeCell ref="G93:G94"/>
    <mergeCell ref="H93:K93"/>
    <mergeCell ref="J94:K94"/>
    <mergeCell ref="A97:B97"/>
    <mergeCell ref="C97:D97"/>
    <mergeCell ref="J97:K97"/>
    <mergeCell ref="A98:B98"/>
    <mergeCell ref="C98:D98"/>
    <mergeCell ref="J98:K98"/>
    <mergeCell ref="A95:B95"/>
    <mergeCell ref="C95:D95"/>
    <mergeCell ref="J95:K95"/>
    <mergeCell ref="A96:B96"/>
    <mergeCell ref="C96:D96"/>
    <mergeCell ref="J96:K96"/>
    <mergeCell ref="A101:B101"/>
    <mergeCell ref="C101:D101"/>
    <mergeCell ref="A105:C105"/>
    <mergeCell ref="D105:E105"/>
    <mergeCell ref="F105:G105"/>
    <mergeCell ref="I105:K105"/>
    <mergeCell ref="A99:B99"/>
    <mergeCell ref="C99:D99"/>
    <mergeCell ref="J99:K99"/>
    <mergeCell ref="A100:B100"/>
    <mergeCell ref="C100:D100"/>
    <mergeCell ref="J100:K100"/>
    <mergeCell ref="A108:C108"/>
    <mergeCell ref="D108:E108"/>
    <mergeCell ref="F108:G108"/>
    <mergeCell ref="I108:K108"/>
    <mergeCell ref="A109:C109"/>
    <mergeCell ref="D109:E109"/>
    <mergeCell ref="F109:G109"/>
    <mergeCell ref="I109:K109"/>
    <mergeCell ref="A106:C106"/>
    <mergeCell ref="D106:E106"/>
    <mergeCell ref="F106:G106"/>
    <mergeCell ref="I106:K106"/>
    <mergeCell ref="A107:C107"/>
    <mergeCell ref="D107:E107"/>
    <mergeCell ref="F107:G107"/>
    <mergeCell ref="I107:K107"/>
    <mergeCell ref="A116:B117"/>
    <mergeCell ref="C116:D117"/>
    <mergeCell ref="E116:E117"/>
    <mergeCell ref="F116:F117"/>
    <mergeCell ref="G116:G117"/>
    <mergeCell ref="H116:K116"/>
    <mergeCell ref="J117:K117"/>
    <mergeCell ref="A110:C110"/>
    <mergeCell ref="D110:E110"/>
    <mergeCell ref="F110:G110"/>
    <mergeCell ref="I110:K110"/>
    <mergeCell ref="A111:C111"/>
    <mergeCell ref="D111:E111"/>
    <mergeCell ref="F111:G111"/>
    <mergeCell ref="I111:K111"/>
    <mergeCell ref="A120:B120"/>
    <mergeCell ref="C120:D120"/>
    <mergeCell ref="J120:K120"/>
    <mergeCell ref="A121:B121"/>
    <mergeCell ref="C121:D121"/>
    <mergeCell ref="J121:K121"/>
    <mergeCell ref="A118:B118"/>
    <mergeCell ref="C118:D118"/>
    <mergeCell ref="J118:K118"/>
    <mergeCell ref="A119:B119"/>
    <mergeCell ref="C119:D119"/>
    <mergeCell ref="J119:K119"/>
    <mergeCell ref="A124:B124"/>
    <mergeCell ref="C124:D124"/>
    <mergeCell ref="A127:J127"/>
    <mergeCell ref="A128:B128"/>
    <mergeCell ref="C128:D128"/>
    <mergeCell ref="E128:F128"/>
    <mergeCell ref="G128:H128"/>
    <mergeCell ref="I128:K128"/>
    <mergeCell ref="A122:B122"/>
    <mergeCell ref="C122:D122"/>
    <mergeCell ref="J122:K122"/>
    <mergeCell ref="A123:B123"/>
    <mergeCell ref="C123:D123"/>
    <mergeCell ref="J123:K123"/>
    <mergeCell ref="A129:B129"/>
    <mergeCell ref="C129:D129"/>
    <mergeCell ref="E129:F129"/>
    <mergeCell ref="G129:H129"/>
    <mergeCell ref="I129:K129"/>
    <mergeCell ref="A130:B130"/>
    <mergeCell ref="C130:D130"/>
    <mergeCell ref="E130:F130"/>
    <mergeCell ref="G130:H130"/>
    <mergeCell ref="I130:K130"/>
    <mergeCell ref="A131:B131"/>
    <mergeCell ref="C131:D131"/>
    <mergeCell ref="E131:F131"/>
    <mergeCell ref="G131:H131"/>
    <mergeCell ref="I131:K131"/>
    <mergeCell ref="A132:B132"/>
    <mergeCell ref="C132:D132"/>
    <mergeCell ref="E132:F132"/>
    <mergeCell ref="G132:H132"/>
    <mergeCell ref="I132:K132"/>
    <mergeCell ref="A133:B133"/>
    <mergeCell ref="C133:D133"/>
    <mergeCell ref="E133:F133"/>
    <mergeCell ref="G133:H133"/>
    <mergeCell ref="I133:K133"/>
    <mergeCell ref="A134:B134"/>
    <mergeCell ref="C134:D134"/>
    <mergeCell ref="E134:F134"/>
    <mergeCell ref="G134:H134"/>
    <mergeCell ref="I134:K134"/>
    <mergeCell ref="A152:K152"/>
    <mergeCell ref="A153:K153"/>
    <mergeCell ref="A155:K156"/>
    <mergeCell ref="A158:A160"/>
    <mergeCell ref="B158:D160"/>
    <mergeCell ref="E158:E160"/>
    <mergeCell ref="F158:F160"/>
    <mergeCell ref="G158:G160"/>
    <mergeCell ref="A135:B135"/>
    <mergeCell ref="C135:D135"/>
    <mergeCell ref="E135:F135"/>
    <mergeCell ref="G135:H135"/>
    <mergeCell ref="I135:K135"/>
    <mergeCell ref="A139:K144"/>
    <mergeCell ref="A4:D4"/>
    <mergeCell ref="A5:K5"/>
    <mergeCell ref="A6:H6"/>
    <mergeCell ref="J162:K164"/>
    <mergeCell ref="A11:K11"/>
    <mergeCell ref="B13:F13"/>
    <mergeCell ref="A1:D1"/>
    <mergeCell ref="A2:D2"/>
    <mergeCell ref="A3:D3"/>
    <mergeCell ref="G37:J37"/>
    <mergeCell ref="H18:K18"/>
    <mergeCell ref="H16:K16"/>
    <mergeCell ref="H158:H160"/>
    <mergeCell ref="I158:I160"/>
    <mergeCell ref="J158:K160"/>
    <mergeCell ref="A162:A164"/>
    <mergeCell ref="B162:D164"/>
    <mergeCell ref="E162:E164"/>
    <mergeCell ref="F162:F164"/>
    <mergeCell ref="G162:G164"/>
    <mergeCell ref="H162:H164"/>
    <mergeCell ref="I162:I164"/>
    <mergeCell ref="A146:K148"/>
    <mergeCell ref="A150:K15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FFFA-E040-4140-AFCC-7CA118DE7327}">
  <sheetPr>
    <tabColor rgb="FF92D050"/>
  </sheetPr>
  <dimension ref="A1:J27"/>
  <sheetViews>
    <sheetView zoomScaleNormal="100" workbookViewId="0">
      <selection activeCell="B18" sqref="B18"/>
    </sheetView>
  </sheetViews>
  <sheetFormatPr defaultColWidth="9.140625" defaultRowHeight="18.95" customHeight="1"/>
  <cols>
    <col min="1" max="1" width="44.7109375" customWidth="1"/>
    <col min="2" max="2" width="62.140625" customWidth="1"/>
    <col min="3" max="3" width="9.140625" customWidth="1"/>
    <col min="4" max="4" width="10.85546875" customWidth="1"/>
    <col min="5" max="5" width="13.85546875" bestFit="1" customWidth="1"/>
    <col min="6" max="6" width="11.28515625" customWidth="1"/>
    <col min="7" max="7" width="15.7109375" customWidth="1"/>
    <col min="8" max="8" width="15.28515625" customWidth="1"/>
    <col min="9" max="9" width="17.42578125" customWidth="1"/>
    <col min="10" max="10" width="6.85546875" customWidth="1"/>
    <col min="11" max="15" width="9.140625" customWidth="1"/>
  </cols>
  <sheetData>
    <row r="1" spans="1:10" ht="26.25">
      <c r="A1" s="2" t="str">
        <f>'Project Contacts and Capacity'!A1</f>
        <v>[PROJECT NAME]</v>
      </c>
      <c r="B1" s="2"/>
      <c r="H1" s="27"/>
    </row>
    <row r="2" spans="1:10" s="32" customFormat="1" ht="18.95" customHeight="1">
      <c r="A2" s="64" t="str">
        <f>'Project Contacts and Capacity'!A2</f>
        <v>[Developer Name]</v>
      </c>
      <c r="B2" s="64"/>
      <c r="H2" s="49"/>
    </row>
    <row r="3" spans="1:10" s="32" customFormat="1" ht="18.95" customHeight="1">
      <c r="A3" s="64" t="str">
        <f>'Project Contacts and Capacity'!A3</f>
        <v>[Project Address]</v>
      </c>
      <c r="B3" s="64"/>
      <c r="C3" s="31"/>
      <c r="H3" s="33"/>
      <c r="I3" s="33"/>
      <c r="J3" s="33"/>
    </row>
    <row r="4" spans="1:10" s="32" customFormat="1" ht="18.95" customHeight="1"/>
    <row r="5" spans="1:10" s="32" customFormat="1" ht="18.95" customHeight="1">
      <c r="A5" s="353" t="s">
        <v>37</v>
      </c>
      <c r="B5" s="354"/>
      <c r="C5" s="354"/>
      <c r="D5" s="354"/>
      <c r="E5" s="354"/>
      <c r="F5" s="354"/>
      <c r="G5" s="354"/>
      <c r="H5" s="354"/>
    </row>
    <row r="6" spans="1:10" s="34" customFormat="1" ht="60.75">
      <c r="A6" s="267" t="s">
        <v>38</v>
      </c>
      <c r="B6" s="51" t="s">
        <v>39</v>
      </c>
      <c r="C6" s="109" t="s">
        <v>40</v>
      </c>
      <c r="D6" s="109" t="s">
        <v>41</v>
      </c>
      <c r="E6" s="109" t="s">
        <v>42</v>
      </c>
      <c r="F6" s="109" t="s">
        <v>43</v>
      </c>
      <c r="G6" s="109" t="s">
        <v>44</v>
      </c>
      <c r="H6" s="107" t="s">
        <v>45</v>
      </c>
      <c r="I6" s="107" t="s">
        <v>46</v>
      </c>
    </row>
    <row r="7" spans="1:10" s="32" customFormat="1" ht="18.95" customHeight="1">
      <c r="A7" s="266"/>
      <c r="B7" s="248"/>
      <c r="C7" s="249"/>
      <c r="D7" s="249"/>
      <c r="E7" s="249"/>
      <c r="F7" s="250"/>
      <c r="G7" s="251"/>
      <c r="H7" s="252"/>
      <c r="I7" s="252"/>
    </row>
    <row r="8" spans="1:10" s="32" customFormat="1" ht="18.95" customHeight="1">
      <c r="A8" s="268"/>
      <c r="B8" s="253"/>
      <c r="C8" s="249"/>
      <c r="D8" s="249"/>
      <c r="E8" s="249"/>
      <c r="F8" s="250"/>
      <c r="G8" s="251"/>
      <c r="H8" s="252"/>
      <c r="I8" s="252"/>
    </row>
    <row r="9" spans="1:10" s="32" customFormat="1" ht="18.95" customHeight="1">
      <c r="A9" s="253"/>
      <c r="B9" s="253"/>
      <c r="C9" s="249"/>
      <c r="D9" s="249"/>
      <c r="E9" s="249"/>
      <c r="F9" s="250"/>
      <c r="G9" s="251"/>
      <c r="H9" s="252"/>
      <c r="I9" s="252"/>
    </row>
    <row r="10" spans="1:10" s="32" customFormat="1" ht="18.95" customHeight="1">
      <c r="A10" s="253"/>
      <c r="B10" s="253"/>
      <c r="C10" s="249"/>
      <c r="D10" s="249"/>
      <c r="E10" s="249"/>
      <c r="F10" s="250"/>
      <c r="G10" s="251"/>
      <c r="H10" s="254"/>
      <c r="I10" s="254"/>
    </row>
    <row r="11" spans="1:10" s="32" customFormat="1" ht="18.95" customHeight="1">
      <c r="A11" s="253"/>
      <c r="B11" s="253"/>
      <c r="C11" s="249"/>
      <c r="D11" s="249"/>
      <c r="E11" s="249"/>
      <c r="F11" s="250"/>
      <c r="G11" s="251"/>
      <c r="H11" s="253"/>
      <c r="I11" s="253"/>
    </row>
    <row r="12" spans="1:10" s="40" customFormat="1" ht="18.95" customHeight="1">
      <c r="A12" s="255"/>
      <c r="B12" s="255"/>
      <c r="C12" s="256"/>
      <c r="D12" s="256"/>
      <c r="E12" s="256"/>
      <c r="F12" s="257"/>
      <c r="G12" s="258"/>
      <c r="H12" s="259"/>
      <c r="I12" s="259"/>
    </row>
    <row r="13" spans="1:10" s="40" customFormat="1" ht="18.95" customHeight="1">
      <c r="A13" s="260"/>
      <c r="B13" s="260"/>
      <c r="C13" s="256"/>
      <c r="D13" s="256"/>
      <c r="E13" s="256"/>
      <c r="F13" s="257"/>
      <c r="G13" s="258"/>
      <c r="H13" s="259"/>
      <c r="I13" s="259"/>
    </row>
    <row r="14" spans="1:10" s="32" customFormat="1" ht="18.95" customHeight="1">
      <c r="A14" s="253"/>
      <c r="B14" s="253"/>
      <c r="C14" s="249"/>
      <c r="D14" s="249"/>
      <c r="E14" s="249"/>
      <c r="F14" s="250"/>
      <c r="G14" s="251"/>
      <c r="H14" s="261"/>
      <c r="I14" s="261"/>
    </row>
    <row r="15" spans="1:10" s="32" customFormat="1" ht="18.95" customHeight="1">
      <c r="A15" s="253"/>
      <c r="B15" s="253"/>
      <c r="C15" s="249"/>
      <c r="D15" s="249"/>
      <c r="E15" s="249"/>
      <c r="F15" s="250"/>
      <c r="G15" s="251"/>
      <c r="H15" s="253"/>
      <c r="I15" s="253"/>
    </row>
    <row r="16" spans="1:10" s="32" customFormat="1" ht="18.95" customHeight="1">
      <c r="A16" s="253"/>
      <c r="B16" s="253"/>
      <c r="C16" s="249"/>
      <c r="D16" s="249"/>
      <c r="E16" s="249"/>
      <c r="F16" s="250"/>
      <c r="G16" s="251"/>
      <c r="H16" s="253"/>
      <c r="I16" s="253"/>
    </row>
    <row r="17" spans="1:9" s="32" customFormat="1" ht="18.95" customHeight="1">
      <c r="A17" s="262"/>
      <c r="B17" s="262"/>
      <c r="C17" s="263"/>
      <c r="D17" s="264"/>
      <c r="E17" s="264"/>
      <c r="F17" s="265"/>
      <c r="G17" s="251"/>
      <c r="H17" s="253"/>
      <c r="I17" s="253"/>
    </row>
    <row r="18" spans="1:9" ht="18.95" customHeight="1">
      <c r="A18" t="s">
        <v>47</v>
      </c>
    </row>
    <row r="19" spans="1:9" ht="18.95" customHeight="1">
      <c r="H19" s="29"/>
    </row>
    <row r="20" spans="1:9" ht="18.95" customHeight="1">
      <c r="H20" s="29"/>
    </row>
    <row r="21" spans="1:9" ht="18.95" customHeight="1">
      <c r="H21" s="28"/>
    </row>
    <row r="22" spans="1:9" ht="18.95" customHeight="1">
      <c r="H22" s="30"/>
    </row>
    <row r="23" spans="1:9" ht="18.95" customHeight="1">
      <c r="H23" s="30"/>
    </row>
    <row r="27" spans="1:9" ht="18.95" customHeight="1">
      <c r="H27" s="28"/>
    </row>
  </sheetData>
  <protectedRanges>
    <protectedRange sqref="A7:I40" name="Range1"/>
  </protectedRanges>
  <mergeCells count="1">
    <mergeCell ref="A5:H5"/>
  </mergeCells>
  <pageMargins left="0.6" right="0.6" top="0.5" bottom="0.5" header="0.3" footer="0.3"/>
  <pageSetup orientation="landscape" r:id="rId1"/>
  <headerFooter>
    <oddFooter>&amp;L&amp;10&amp;K00-046HOST Internal Work Papers&amp;R&amp;10&amp;K01+046Page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D9525-45D8-46CE-BF00-96575457ABCA}">
  <sheetPr>
    <tabColor rgb="FF92D050"/>
    <pageSetUpPr fitToPage="1"/>
  </sheetPr>
  <dimension ref="A1:C22"/>
  <sheetViews>
    <sheetView tabSelected="1" zoomScale="99" zoomScaleNormal="99" workbookViewId="0">
      <selection activeCell="B7" sqref="B7:B22"/>
    </sheetView>
  </sheetViews>
  <sheetFormatPr defaultColWidth="8.7109375" defaultRowHeight="18.95" customHeight="1"/>
  <cols>
    <col min="1" max="1" width="47.42578125" customWidth="1"/>
    <col min="2" max="2" width="36.140625" style="328" customWidth="1"/>
  </cols>
  <sheetData>
    <row r="1" spans="1:3" ht="26.1">
      <c r="A1" s="355" t="str">
        <f>'Project Contacts and Capacity'!A1</f>
        <v>[PROJECT NAME]</v>
      </c>
      <c r="B1" s="355"/>
    </row>
    <row r="2" spans="1:3" ht="18.95" customHeight="1">
      <c r="A2" s="356" t="str">
        <f>'Project Contacts and Capacity'!A2</f>
        <v>[Developer Name]</v>
      </c>
      <c r="B2" s="356"/>
    </row>
    <row r="3" spans="1:3" ht="18.95" customHeight="1">
      <c r="A3" s="356" t="str">
        <f>'Project Contacts and Capacity'!A3</f>
        <v>[Project Address]</v>
      </c>
      <c r="B3" s="356"/>
    </row>
    <row r="4" spans="1:3" ht="18.95" customHeight="1">
      <c r="A4" s="60"/>
      <c r="B4" s="327"/>
    </row>
    <row r="5" spans="1:3" s="21" customFormat="1" ht="32.25">
      <c r="A5" s="62" t="s">
        <v>48</v>
      </c>
      <c r="B5" s="326" t="s">
        <v>49</v>
      </c>
      <c r="C5" s="63"/>
    </row>
    <row r="6" spans="1:3" ht="18.95" customHeight="1">
      <c r="A6" s="55" t="s">
        <v>50</v>
      </c>
      <c r="B6" s="56" t="s">
        <v>51</v>
      </c>
    </row>
    <row r="7" spans="1:3" ht="18.95" customHeight="1">
      <c r="A7" s="233" t="s">
        <v>52</v>
      </c>
      <c r="B7" s="456"/>
    </row>
    <row r="8" spans="1:3" ht="18.95" customHeight="1">
      <c r="A8" s="233" t="s">
        <v>53</v>
      </c>
      <c r="B8" s="456"/>
    </row>
    <row r="9" spans="1:3" ht="18.95" customHeight="1">
      <c r="A9" s="233" t="s">
        <v>54</v>
      </c>
      <c r="B9" s="456"/>
    </row>
    <row r="10" spans="1:3" ht="18.95" customHeight="1">
      <c r="A10" s="233" t="s">
        <v>55</v>
      </c>
      <c r="B10" s="456"/>
    </row>
    <row r="11" spans="1:3" ht="18.95" customHeight="1">
      <c r="A11" s="233" t="s">
        <v>56</v>
      </c>
      <c r="B11" s="457"/>
    </row>
    <row r="12" spans="1:3" ht="18.95" customHeight="1">
      <c r="A12" s="233" t="s">
        <v>57</v>
      </c>
      <c r="B12" s="457"/>
    </row>
    <row r="13" spans="1:3" ht="18.95" customHeight="1">
      <c r="A13" s="233" t="s">
        <v>58</v>
      </c>
      <c r="B13" s="457"/>
    </row>
    <row r="14" spans="1:3" ht="18.95" customHeight="1">
      <c r="A14" s="233" t="s">
        <v>59</v>
      </c>
      <c r="B14" s="457"/>
    </row>
    <row r="15" spans="1:3" ht="18.95" customHeight="1">
      <c r="A15" s="233" t="s">
        <v>60</v>
      </c>
      <c r="B15" s="457"/>
    </row>
    <row r="16" spans="1:3" ht="18.95" customHeight="1">
      <c r="A16" s="233" t="s">
        <v>61</v>
      </c>
      <c r="B16" s="457"/>
    </row>
    <row r="17" spans="1:2" ht="18.95" customHeight="1">
      <c r="A17" s="233" t="s">
        <v>62</v>
      </c>
      <c r="B17" s="457"/>
    </row>
    <row r="18" spans="1:2" ht="18.95" customHeight="1">
      <c r="A18" s="233" t="s">
        <v>63</v>
      </c>
      <c r="B18" s="457"/>
    </row>
    <row r="19" spans="1:2" ht="18.95" customHeight="1">
      <c r="A19" s="54"/>
      <c r="B19" s="457"/>
    </row>
    <row r="20" spans="1:2" ht="18.95" customHeight="1">
      <c r="A20" s="53" t="s">
        <v>64</v>
      </c>
      <c r="B20" s="458"/>
    </row>
    <row r="21" spans="1:2" ht="18.95" customHeight="1">
      <c r="A21" s="54"/>
      <c r="B21" s="457"/>
    </row>
    <row r="22" spans="1:2" ht="18.95" customHeight="1">
      <c r="A22" s="53" t="s">
        <v>64</v>
      </c>
      <c r="B22" s="458"/>
    </row>
  </sheetData>
  <mergeCells count="3">
    <mergeCell ref="A1:B1"/>
    <mergeCell ref="A2:B2"/>
    <mergeCell ref="A3:B3"/>
  </mergeCells>
  <pageMargins left="0.6" right="0.6" top="0.5" bottom="0.5" header="0.3" footer="0.3"/>
  <pageSetup fitToHeight="0" orientation="portrait" r:id="rId1"/>
  <headerFooter>
    <oddFooter>Page &amp;P&amp;R&amp;A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2D81B-A584-446B-A9E0-B733C3842CD7}">
  <sheetPr>
    <tabColor rgb="FFC00000"/>
  </sheetPr>
  <dimension ref="A1:H39"/>
  <sheetViews>
    <sheetView topLeftCell="A4" zoomScaleNormal="100" workbookViewId="0">
      <selection activeCell="A13" sqref="A13:G13"/>
    </sheetView>
  </sheetViews>
  <sheetFormatPr defaultColWidth="8.7109375" defaultRowHeight="18.95" customHeight="1"/>
  <cols>
    <col min="1" max="1" width="6.85546875" customWidth="1"/>
    <col min="2" max="2" width="14.85546875" customWidth="1"/>
    <col min="3" max="3" width="9.28515625" customWidth="1"/>
    <col min="4" max="4" width="11.85546875" customWidth="1"/>
    <col min="5" max="5" width="10.42578125" customWidth="1"/>
    <col min="6" max="6" width="12.140625" bestFit="1" customWidth="1"/>
    <col min="7" max="7" width="27" customWidth="1"/>
    <col min="8" max="8" width="8.5703125" customWidth="1"/>
  </cols>
  <sheetData>
    <row r="1" spans="1:8" ht="26.1">
      <c r="A1" s="355" t="str">
        <f>'Project Timeline'!A1</f>
        <v>[PROJECT NAME]</v>
      </c>
      <c r="B1" s="355"/>
      <c r="C1" s="355"/>
      <c r="D1" s="355"/>
      <c r="E1" s="355"/>
      <c r="F1" s="355"/>
      <c r="G1" s="355"/>
    </row>
    <row r="2" spans="1:8" ht="18.95" customHeight="1">
      <c r="A2" s="356" t="str">
        <f>'Project Timeline'!A2</f>
        <v>[Developer Name]</v>
      </c>
      <c r="B2" s="356"/>
      <c r="C2" s="356"/>
      <c r="D2" s="356"/>
      <c r="E2" s="356"/>
      <c r="F2" s="356"/>
      <c r="G2" s="356"/>
    </row>
    <row r="3" spans="1:8" ht="18.95" customHeight="1">
      <c r="A3" s="356" t="str">
        <f>'Project Timeline'!A3</f>
        <v>[Project Address]</v>
      </c>
      <c r="B3" s="356"/>
      <c r="C3" s="356"/>
      <c r="D3" s="356"/>
      <c r="E3" s="356"/>
      <c r="F3" s="356"/>
      <c r="G3" s="356"/>
    </row>
    <row r="5" spans="1:8" ht="18.95" customHeight="1">
      <c r="A5" s="357" t="s">
        <v>65</v>
      </c>
      <c r="B5" s="357"/>
      <c r="C5" s="357"/>
      <c r="D5" s="357"/>
      <c r="E5" s="357"/>
      <c r="F5" s="357"/>
      <c r="G5" s="357"/>
      <c r="H5" s="24"/>
    </row>
    <row r="6" spans="1:8" ht="18.95" customHeight="1">
      <c r="A6" s="358" t="s">
        <v>66</v>
      </c>
      <c r="B6" s="358"/>
      <c r="C6" s="358"/>
      <c r="D6" s="358"/>
      <c r="E6" s="358"/>
      <c r="F6" s="358"/>
      <c r="G6" s="358"/>
    </row>
    <row r="7" spans="1:8" ht="18.95" customHeight="1">
      <c r="A7" s="359"/>
      <c r="B7" s="360"/>
      <c r="C7" s="360"/>
      <c r="D7" s="360"/>
      <c r="E7" s="360"/>
      <c r="F7" s="360"/>
      <c r="G7" s="361"/>
      <c r="H7" s="4"/>
    </row>
    <row r="8" spans="1:8" ht="18.95" customHeight="1">
      <c r="A8" s="365"/>
      <c r="B8" s="365"/>
      <c r="C8" s="365"/>
      <c r="D8" s="365"/>
      <c r="E8" s="365"/>
      <c r="F8" s="365"/>
      <c r="G8" s="365"/>
      <c r="H8" s="25"/>
    </row>
    <row r="9" spans="1:8" ht="18.95" customHeight="1">
      <c r="A9" s="357" t="s">
        <v>67</v>
      </c>
      <c r="B9" s="357"/>
      <c r="C9" s="357"/>
      <c r="D9" s="357"/>
      <c r="E9" s="357"/>
      <c r="F9" s="357"/>
      <c r="G9" s="357"/>
      <c r="H9" s="25"/>
    </row>
    <row r="10" spans="1:8" ht="18.95" customHeight="1">
      <c r="A10" s="367" t="s">
        <v>68</v>
      </c>
      <c r="B10" s="367"/>
      <c r="C10" s="367"/>
      <c r="D10" s="367"/>
      <c r="E10" s="367"/>
      <c r="F10" s="367"/>
      <c r="G10" s="367"/>
      <c r="H10" s="25"/>
    </row>
    <row r="11" spans="1:8" ht="18.95" customHeight="1">
      <c r="A11" s="131"/>
      <c r="B11" s="366" t="s">
        <v>69</v>
      </c>
      <c r="C11" s="366"/>
      <c r="D11" s="366"/>
      <c r="E11" s="366"/>
      <c r="F11" s="366"/>
      <c r="G11" s="366"/>
      <c r="H11" s="25"/>
    </row>
    <row r="12" spans="1:8" ht="18.95" customHeight="1">
      <c r="A12" s="131"/>
      <c r="B12" s="366" t="s">
        <v>70</v>
      </c>
      <c r="C12" s="366"/>
      <c r="D12" s="366"/>
      <c r="E12" s="366"/>
      <c r="F12" s="366"/>
      <c r="G12" s="366"/>
      <c r="H12" s="25"/>
    </row>
    <row r="13" spans="1:8" ht="18.95" customHeight="1">
      <c r="A13" s="367" t="s">
        <v>71</v>
      </c>
      <c r="B13" s="367"/>
      <c r="C13" s="367"/>
      <c r="D13" s="367"/>
      <c r="E13" s="367"/>
      <c r="F13" s="367"/>
      <c r="G13" s="367"/>
      <c r="H13" s="4"/>
    </row>
    <row r="14" spans="1:8" ht="18.95" customHeight="1">
      <c r="A14" s="131"/>
      <c r="B14" s="364" t="s">
        <v>72</v>
      </c>
      <c r="C14" s="364"/>
      <c r="D14" s="364"/>
      <c r="E14" s="364"/>
      <c r="F14" s="364"/>
      <c r="G14" s="364"/>
      <c r="H14" s="4"/>
    </row>
    <row r="15" spans="1:8" ht="18.95" customHeight="1">
      <c r="A15" s="131"/>
      <c r="B15" s="364" t="s">
        <v>73</v>
      </c>
      <c r="C15" s="364"/>
      <c r="D15" s="364"/>
      <c r="E15" s="364"/>
      <c r="F15" s="364"/>
      <c r="G15" s="364"/>
      <c r="H15" s="4"/>
    </row>
    <row r="16" spans="1:8" ht="18.95" customHeight="1">
      <c r="A16" s="131"/>
      <c r="B16" s="364" t="s">
        <v>74</v>
      </c>
      <c r="C16" s="364"/>
      <c r="D16" s="364"/>
      <c r="E16" s="364"/>
      <c r="F16" s="364"/>
      <c r="G16" s="364"/>
      <c r="H16" s="4"/>
    </row>
    <row r="17" spans="1:8" ht="18.95" customHeight="1">
      <c r="A17" s="367" t="s">
        <v>75</v>
      </c>
      <c r="B17" s="367"/>
      <c r="C17" s="367"/>
      <c r="D17" s="367"/>
      <c r="E17" s="367"/>
      <c r="F17" s="367"/>
      <c r="G17" s="367"/>
      <c r="H17" s="4"/>
    </row>
    <row r="18" spans="1:8" ht="27" customHeight="1">
      <c r="A18" s="131"/>
      <c r="B18" s="362" t="s">
        <v>76</v>
      </c>
      <c r="C18" s="362"/>
      <c r="D18" s="362"/>
      <c r="E18" s="362"/>
      <c r="F18" s="362"/>
      <c r="G18" s="362"/>
      <c r="H18" s="4"/>
    </row>
    <row r="19" spans="1:8" ht="18.95" customHeight="1">
      <c r="A19" s="131"/>
      <c r="B19" s="364" t="s">
        <v>77</v>
      </c>
      <c r="C19" s="364"/>
      <c r="D19" s="364"/>
      <c r="E19" s="364"/>
      <c r="F19" s="364"/>
      <c r="G19" s="364"/>
      <c r="H19" s="4"/>
    </row>
    <row r="20" spans="1:8" ht="18.95" customHeight="1">
      <c r="A20" s="131"/>
      <c r="B20" s="364" t="s">
        <v>78</v>
      </c>
      <c r="C20" s="364"/>
      <c r="D20" s="364"/>
      <c r="E20" s="364"/>
      <c r="F20" s="364"/>
      <c r="G20" s="364"/>
      <c r="H20" s="4"/>
    </row>
    <row r="21" spans="1:8" ht="18.95" customHeight="1">
      <c r="A21" s="367" t="s">
        <v>79</v>
      </c>
      <c r="B21" s="367"/>
      <c r="C21" s="367"/>
      <c r="D21" s="367"/>
      <c r="E21" s="367"/>
      <c r="F21" s="367"/>
      <c r="G21" s="367"/>
      <c r="H21" s="4"/>
    </row>
    <row r="22" spans="1:8" ht="18.95" customHeight="1">
      <c r="A22" s="131"/>
      <c r="B22" s="132" t="s">
        <v>80</v>
      </c>
      <c r="C22" s="133"/>
      <c r="D22" s="133"/>
      <c r="E22" s="133"/>
      <c r="F22" s="133"/>
      <c r="G22" s="133"/>
      <c r="H22" s="4"/>
    </row>
    <row r="23" spans="1:8" ht="18.95" customHeight="1">
      <c r="A23" s="131"/>
      <c r="B23" s="364" t="s">
        <v>81</v>
      </c>
      <c r="C23" s="364"/>
      <c r="D23" s="364"/>
      <c r="E23" s="364"/>
      <c r="F23" s="364"/>
      <c r="G23" s="364"/>
      <c r="H23" s="4"/>
    </row>
    <row r="24" spans="1:8" ht="18.95" customHeight="1">
      <c r="A24" s="367" t="s">
        <v>82</v>
      </c>
      <c r="B24" s="367"/>
      <c r="C24" s="367"/>
      <c r="D24" s="367"/>
      <c r="E24" s="367"/>
      <c r="F24" s="367"/>
      <c r="G24" s="367"/>
      <c r="H24" s="4"/>
    </row>
    <row r="25" spans="1:8" ht="27" customHeight="1">
      <c r="A25" s="131"/>
      <c r="B25" s="362" t="s">
        <v>83</v>
      </c>
      <c r="C25" s="362"/>
      <c r="D25" s="362"/>
      <c r="E25" s="362"/>
      <c r="F25" s="362"/>
      <c r="G25" s="362"/>
      <c r="H25" s="4"/>
    </row>
    <row r="26" spans="1:8" ht="18.95" customHeight="1">
      <c r="A26" s="131"/>
      <c r="B26" s="132" t="s">
        <v>84</v>
      </c>
      <c r="C26" s="133"/>
      <c r="D26" s="133"/>
      <c r="E26" s="133"/>
      <c r="F26" s="133"/>
      <c r="G26" s="133"/>
      <c r="H26" s="4"/>
    </row>
    <row r="27" spans="1:8" ht="18.95" customHeight="1">
      <c r="A27" s="367" t="s">
        <v>85</v>
      </c>
      <c r="B27" s="367"/>
      <c r="C27" s="367"/>
      <c r="D27" s="367"/>
      <c r="E27" s="367"/>
      <c r="F27" s="367"/>
      <c r="G27" s="367"/>
      <c r="H27" s="4"/>
    </row>
    <row r="28" spans="1:8" ht="14.45">
      <c r="A28" s="131"/>
      <c r="B28" s="362" t="s">
        <v>86</v>
      </c>
      <c r="C28" s="362"/>
      <c r="D28" s="362"/>
      <c r="E28" s="362"/>
      <c r="F28" s="362"/>
      <c r="G28" s="362"/>
      <c r="H28" s="4"/>
    </row>
    <row r="29" spans="1:8" ht="18.95" customHeight="1">
      <c r="A29" s="131"/>
      <c r="B29" s="362" t="s">
        <v>87</v>
      </c>
      <c r="C29" s="362"/>
      <c r="D29" s="362"/>
      <c r="E29" s="362"/>
      <c r="F29" s="362"/>
      <c r="G29" s="362"/>
      <c r="H29" s="4"/>
    </row>
    <row r="30" spans="1:8" ht="27.6" customHeight="1">
      <c r="A30" s="131"/>
      <c r="B30" s="363" t="s">
        <v>88</v>
      </c>
      <c r="C30" s="363"/>
      <c r="D30" s="363"/>
      <c r="E30" s="363"/>
      <c r="F30" s="363"/>
      <c r="G30" s="363"/>
      <c r="H30" s="4"/>
    </row>
    <row r="31" spans="1:8" ht="18.95" customHeight="1">
      <c r="A31" s="131"/>
      <c r="B31" s="362" t="s">
        <v>89</v>
      </c>
      <c r="C31" s="362"/>
      <c r="D31" s="362"/>
      <c r="E31" s="362"/>
      <c r="F31" s="362"/>
      <c r="G31" s="362"/>
      <c r="H31" s="4"/>
    </row>
    <row r="32" spans="1:8" ht="27.6" customHeight="1">
      <c r="A32" s="131"/>
      <c r="B32" s="363" t="s">
        <v>90</v>
      </c>
      <c r="C32" s="363"/>
      <c r="D32" s="363"/>
      <c r="E32" s="363"/>
      <c r="F32" s="363"/>
      <c r="G32" s="363"/>
    </row>
    <row r="33" spans="1:8" ht="18.95" customHeight="1">
      <c r="A33" s="3"/>
      <c r="B33" s="3"/>
      <c r="C33" s="4"/>
      <c r="D33" s="4"/>
      <c r="E33" s="4"/>
      <c r="F33" s="4"/>
      <c r="G33" s="3"/>
      <c r="H33" s="3"/>
    </row>
    <row r="34" spans="1:8" ht="18.95" customHeight="1">
      <c r="A34" s="3"/>
      <c r="B34" s="3"/>
      <c r="C34" s="4"/>
      <c r="D34" s="4"/>
      <c r="E34" s="4"/>
      <c r="F34" s="4"/>
      <c r="G34" s="3"/>
      <c r="H34" s="3"/>
    </row>
    <row r="35" spans="1:8" ht="18.95" customHeight="1">
      <c r="A35" s="3"/>
      <c r="B35" s="3"/>
      <c r="C35" s="3"/>
      <c r="D35" s="3"/>
      <c r="E35" s="3"/>
      <c r="F35" s="3"/>
      <c r="G35" s="3"/>
      <c r="H35" s="3"/>
    </row>
    <row r="36" spans="1:8" ht="18.95" customHeight="1">
      <c r="A36" s="3"/>
      <c r="B36" s="3"/>
      <c r="C36" s="3"/>
      <c r="D36" s="3"/>
      <c r="E36" s="3"/>
      <c r="F36" s="3"/>
      <c r="G36" s="3"/>
      <c r="H36" s="3"/>
    </row>
    <row r="37" spans="1:8" ht="18.95" customHeight="1">
      <c r="A37" s="3"/>
      <c r="B37" s="3"/>
      <c r="C37" s="3"/>
      <c r="D37" s="3"/>
      <c r="E37" s="3"/>
      <c r="F37" s="3"/>
      <c r="G37" s="3"/>
      <c r="H37" s="3"/>
    </row>
    <row r="38" spans="1:8" ht="18.95" customHeight="1">
      <c r="A38" s="3"/>
      <c r="B38" s="3"/>
      <c r="C38" s="3"/>
      <c r="D38" s="3"/>
      <c r="E38" s="3"/>
      <c r="F38" s="3"/>
      <c r="G38" s="3"/>
      <c r="H38" s="3"/>
    </row>
    <row r="39" spans="1:8" ht="18.95" customHeight="1">
      <c r="A39" s="3"/>
      <c r="B39" s="3"/>
      <c r="C39" s="3"/>
      <c r="D39" s="3"/>
      <c r="E39" s="3"/>
      <c r="F39" s="3"/>
      <c r="G39" s="3"/>
      <c r="H39" s="3"/>
    </row>
  </sheetData>
  <mergeCells count="29">
    <mergeCell ref="B31:G31"/>
    <mergeCell ref="B32:G32"/>
    <mergeCell ref="A8:G8"/>
    <mergeCell ref="B11:G11"/>
    <mergeCell ref="B12:G12"/>
    <mergeCell ref="A10:G10"/>
    <mergeCell ref="A13:G13"/>
    <mergeCell ref="A24:G24"/>
    <mergeCell ref="A27:G27"/>
    <mergeCell ref="B16:G16"/>
    <mergeCell ref="B19:G19"/>
    <mergeCell ref="B20:G20"/>
    <mergeCell ref="B23:G23"/>
    <mergeCell ref="A17:G17"/>
    <mergeCell ref="A21:G21"/>
    <mergeCell ref="B18:G18"/>
    <mergeCell ref="B25:G25"/>
    <mergeCell ref="B30:G30"/>
    <mergeCell ref="B28:G28"/>
    <mergeCell ref="B29:G29"/>
    <mergeCell ref="B14:G14"/>
    <mergeCell ref="B15:G15"/>
    <mergeCell ref="A1:G1"/>
    <mergeCell ref="A2:G2"/>
    <mergeCell ref="A3:G3"/>
    <mergeCell ref="A9:G9"/>
    <mergeCell ref="A6:G6"/>
    <mergeCell ref="A7:G7"/>
    <mergeCell ref="A5:G5"/>
  </mergeCells>
  <pageMargins left="0.6" right="0.6" top="0.5" bottom="0.5" header="0.3" footer="0.3"/>
  <pageSetup orientation="portrait" r:id="rId1"/>
  <headerFooter>
    <oddFooter>&amp;L&amp;10&amp;K00-046Department of Housing Stability Internal Work Papers&amp;R&amp;10&amp;K01+046Page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6D6"/>
    <pageSetUpPr fitToPage="1"/>
  </sheetPr>
  <dimension ref="A1:M94"/>
  <sheetViews>
    <sheetView zoomScaleNormal="100" workbookViewId="0">
      <selection activeCell="C18" sqref="C18"/>
    </sheetView>
  </sheetViews>
  <sheetFormatPr defaultColWidth="9.140625" defaultRowHeight="18.95" customHeight="1"/>
  <cols>
    <col min="1" max="1" width="17" customWidth="1"/>
    <col min="2" max="2" width="11.42578125" bestFit="1" customWidth="1"/>
    <col min="3" max="3" width="11.7109375" bestFit="1" customWidth="1"/>
    <col min="4" max="5" width="11.42578125" bestFit="1" customWidth="1"/>
    <col min="6" max="6" width="13.28515625" customWidth="1"/>
    <col min="7" max="7" width="13.140625" bestFit="1" customWidth="1"/>
    <col min="8" max="8" width="14.85546875" customWidth="1"/>
    <col min="9" max="9" width="11.28515625" customWidth="1"/>
    <col min="10" max="10" width="13.5703125" bestFit="1" customWidth="1"/>
    <col min="11" max="11" width="11.85546875" bestFit="1" customWidth="1"/>
    <col min="12" max="12" width="33.140625" bestFit="1" customWidth="1"/>
    <col min="13" max="13" width="30.42578125" bestFit="1" customWidth="1"/>
    <col min="18" max="18" width="1.85546875" bestFit="1" customWidth="1"/>
  </cols>
  <sheetData>
    <row r="1" spans="1:13" ht="26.1">
      <c r="A1" s="355" t="str">
        <f>'Project Contacts and Capacity'!A1</f>
        <v>[PROJECT NAME]</v>
      </c>
      <c r="B1" s="355"/>
      <c r="C1" s="355"/>
      <c r="D1" s="355"/>
      <c r="E1" s="355"/>
      <c r="F1" s="355"/>
    </row>
    <row r="2" spans="1:13" s="44" customFormat="1" ht="18.95" customHeight="1">
      <c r="A2" s="372" t="str">
        <f>'Development Budget'!A2</f>
        <v>[Developer Name]</v>
      </c>
      <c r="B2" s="372"/>
      <c r="C2" s="372"/>
      <c r="D2" s="372"/>
      <c r="E2" s="372"/>
      <c r="F2" s="372"/>
    </row>
    <row r="3" spans="1:13" s="44" customFormat="1" ht="18.95" customHeight="1">
      <c r="A3" s="372" t="str">
        <f>'Development Budget'!A3</f>
        <v>[Project Address]</v>
      </c>
      <c r="B3" s="372"/>
      <c r="C3" s="372"/>
      <c r="D3" s="372"/>
      <c r="E3" s="372"/>
      <c r="F3" s="372"/>
      <c r="J3" s="45"/>
      <c r="M3" s="45"/>
    </row>
    <row r="4" spans="1:13" s="44" customFormat="1" ht="18.95" customHeight="1"/>
    <row r="5" spans="1:13" s="44" customFormat="1" ht="18.95" customHeight="1">
      <c r="A5" s="238" t="s">
        <v>91</v>
      </c>
      <c r="B5" s="238"/>
      <c r="C5" s="238"/>
      <c r="D5" s="247"/>
      <c r="E5" s="247"/>
      <c r="F5" s="247"/>
      <c r="G5" s="247"/>
      <c r="H5" s="247"/>
    </row>
    <row r="6" spans="1:13" s="44" customFormat="1" ht="18.95" customHeight="1">
      <c r="A6" s="97" t="s">
        <v>92</v>
      </c>
      <c r="B6" s="98" t="s">
        <v>93</v>
      </c>
      <c r="C6" s="98" t="s">
        <v>94</v>
      </c>
      <c r="D6" s="98" t="s">
        <v>95</v>
      </c>
      <c r="E6" s="98" t="s">
        <v>96</v>
      </c>
      <c r="F6" s="98" t="s">
        <v>97</v>
      </c>
      <c r="G6" s="98" t="s">
        <v>40</v>
      </c>
      <c r="H6" s="98" t="s">
        <v>98</v>
      </c>
    </row>
    <row r="7" spans="1:13" s="44" customFormat="1" ht="18.95" customHeight="1">
      <c r="A7" s="78" t="s">
        <v>99</v>
      </c>
      <c r="B7" s="88">
        <f>C17</f>
        <v>0</v>
      </c>
      <c r="C7" s="88">
        <f>C18</f>
        <v>0</v>
      </c>
      <c r="D7" s="88">
        <f>C19</f>
        <v>0</v>
      </c>
      <c r="E7" s="88">
        <f>C20</f>
        <v>0</v>
      </c>
      <c r="F7" s="88">
        <f>C21</f>
        <v>0</v>
      </c>
      <c r="G7" s="88">
        <f>SUM(B7:F7)</f>
        <v>0</v>
      </c>
      <c r="H7" s="79" t="e">
        <f>G7/$G$12</f>
        <v>#DIV/0!</v>
      </c>
    </row>
    <row r="8" spans="1:13" s="44" customFormat="1" ht="18.95" customHeight="1">
      <c r="A8" s="78" t="s">
        <v>100</v>
      </c>
      <c r="B8" s="88">
        <f>C23</f>
        <v>0</v>
      </c>
      <c r="C8" s="88">
        <f>C24</f>
        <v>0</v>
      </c>
      <c r="D8" s="88">
        <f>C25</f>
        <v>0</v>
      </c>
      <c r="E8" s="88">
        <f>C26</f>
        <v>0</v>
      </c>
      <c r="F8" s="88">
        <f>C27</f>
        <v>0</v>
      </c>
      <c r="G8" s="88">
        <f>SUM(B8:F8)</f>
        <v>0</v>
      </c>
      <c r="H8" s="79" t="e">
        <f t="shared" ref="H8:H12" si="0">G8/$G$12</f>
        <v>#DIV/0!</v>
      </c>
    </row>
    <row r="9" spans="1:13" s="44" customFormat="1" ht="18.95" customHeight="1">
      <c r="A9" s="78" t="s">
        <v>101</v>
      </c>
      <c r="B9" s="88">
        <f>C29</f>
        <v>0</v>
      </c>
      <c r="C9" s="88">
        <f>C30</f>
        <v>0</v>
      </c>
      <c r="D9" s="88">
        <f>C31</f>
        <v>0</v>
      </c>
      <c r="E9" s="88">
        <f>C32</f>
        <v>0</v>
      </c>
      <c r="F9" s="88">
        <f>C33</f>
        <v>0</v>
      </c>
      <c r="G9" s="88">
        <f>SUM(B9:F9)</f>
        <v>0</v>
      </c>
      <c r="H9" s="79" t="e">
        <f t="shared" si="0"/>
        <v>#DIV/0!</v>
      </c>
    </row>
    <row r="10" spans="1:13" s="44" customFormat="1" ht="18.95" customHeight="1">
      <c r="A10" s="78" t="s">
        <v>102</v>
      </c>
      <c r="B10" s="88">
        <f>C35</f>
        <v>0</v>
      </c>
      <c r="C10" s="88">
        <f>C36</f>
        <v>0</v>
      </c>
      <c r="D10" s="88">
        <f>C37</f>
        <v>0</v>
      </c>
      <c r="E10" s="88">
        <f>C38</f>
        <v>0</v>
      </c>
      <c r="F10" s="88">
        <f>C39</f>
        <v>0</v>
      </c>
      <c r="G10" s="88">
        <f>SUM(B10:F10)</f>
        <v>0</v>
      </c>
      <c r="H10" s="79" t="e">
        <f t="shared" si="0"/>
        <v>#DIV/0!</v>
      </c>
    </row>
    <row r="11" spans="1:13" s="44" customFormat="1" ht="18.95" customHeight="1">
      <c r="A11" s="78" t="s">
        <v>103</v>
      </c>
      <c r="B11" s="88">
        <f>C41</f>
        <v>0</v>
      </c>
      <c r="C11" s="88">
        <f>C42</f>
        <v>0</v>
      </c>
      <c r="D11" s="88">
        <f>C43</f>
        <v>0</v>
      </c>
      <c r="E11" s="88">
        <f>C44</f>
        <v>0</v>
      </c>
      <c r="F11" s="88">
        <f>C45</f>
        <v>0</v>
      </c>
      <c r="G11" s="88">
        <f>SUM(B11:F11)</f>
        <v>0</v>
      </c>
      <c r="H11" s="79" t="e">
        <f t="shared" si="0"/>
        <v>#DIV/0!</v>
      </c>
    </row>
    <row r="12" spans="1:13" s="44" customFormat="1" ht="18.95" customHeight="1">
      <c r="A12" s="159" t="s">
        <v>104</v>
      </c>
      <c r="B12" s="160">
        <f>SUM(B7:B11)</f>
        <v>0</v>
      </c>
      <c r="C12" s="160">
        <f>SUM(C7:C11)</f>
        <v>0</v>
      </c>
      <c r="D12" s="160">
        <f>SUM(D7:D11)</f>
        <v>0</v>
      </c>
      <c r="E12" s="160">
        <f>SUM(E7:E11)</f>
        <v>0</v>
      </c>
      <c r="F12" s="160">
        <f>SUM(F7:F11)</f>
        <v>0</v>
      </c>
      <c r="G12" s="160">
        <f>SUM(G7:G11)</f>
        <v>0</v>
      </c>
      <c r="H12" s="161" t="e">
        <f t="shared" si="0"/>
        <v>#DIV/0!</v>
      </c>
    </row>
    <row r="13" spans="1:13" s="44" customFormat="1" ht="18.95" customHeight="1">
      <c r="A13" s="162" t="s">
        <v>98</v>
      </c>
      <c r="B13" s="163" t="e">
        <f>B12/$G$12</f>
        <v>#DIV/0!</v>
      </c>
      <c r="C13" s="163" t="e">
        <f>C12/$G$12</f>
        <v>#DIV/0!</v>
      </c>
      <c r="D13" s="163" t="e">
        <f>D12/$G$12</f>
        <v>#DIV/0!</v>
      </c>
      <c r="E13" s="163" t="e">
        <f>E12/$G$12</f>
        <v>#DIV/0!</v>
      </c>
      <c r="F13" s="163" t="e">
        <f>F12/$G$12</f>
        <v>#DIV/0!</v>
      </c>
      <c r="G13" s="89"/>
      <c r="H13" s="90"/>
    </row>
    <row r="14" spans="1:13" s="44" customFormat="1" ht="18.95" customHeight="1">
      <c r="A14" s="99"/>
      <c r="B14" s="100"/>
      <c r="C14" s="100"/>
      <c r="D14" s="100"/>
      <c r="E14" s="100"/>
      <c r="F14" s="100"/>
      <c r="G14" s="100"/>
      <c r="H14" s="100"/>
      <c r="I14" s="100"/>
      <c r="J14" s="101"/>
      <c r="K14" s="102"/>
    </row>
    <row r="15" spans="1:13" s="44" customFormat="1" ht="18.95" customHeight="1">
      <c r="A15" s="368" t="s">
        <v>105</v>
      </c>
      <c r="B15" s="368"/>
      <c r="C15" s="368"/>
      <c r="D15" s="65"/>
      <c r="E15" s="65"/>
      <c r="F15" s="65"/>
      <c r="G15" s="65"/>
      <c r="H15" s="65"/>
      <c r="I15" s="65"/>
      <c r="J15" s="66"/>
      <c r="K15" s="47"/>
      <c r="L15" s="47"/>
      <c r="M15" s="46"/>
    </row>
    <row r="16" spans="1:13" s="44" customFormat="1" ht="30">
      <c r="A16" s="91" t="s">
        <v>106</v>
      </c>
      <c r="B16" s="91" t="s">
        <v>107</v>
      </c>
      <c r="C16" s="91" t="s">
        <v>108</v>
      </c>
      <c r="D16" s="91" t="s">
        <v>109</v>
      </c>
      <c r="E16" s="91" t="s">
        <v>110</v>
      </c>
      <c r="F16" s="91" t="s">
        <v>111</v>
      </c>
      <c r="G16" s="91" t="s">
        <v>112</v>
      </c>
      <c r="H16" s="91" t="s">
        <v>113</v>
      </c>
    </row>
    <row r="17" spans="1:8" s="44" customFormat="1" ht="18.95" customHeight="1">
      <c r="A17" s="72" t="s">
        <v>114</v>
      </c>
      <c r="B17" s="71">
        <v>0.3</v>
      </c>
      <c r="C17" s="70">
        <v>0</v>
      </c>
      <c r="D17" s="82"/>
      <c r="E17" s="82">
        <f>C17*D17</f>
        <v>0</v>
      </c>
      <c r="F17" s="74">
        <v>0</v>
      </c>
      <c r="G17" s="74">
        <v>0</v>
      </c>
      <c r="H17" s="73">
        <f>(F17-G17)*C17*12</f>
        <v>0</v>
      </c>
    </row>
    <row r="18" spans="1:8" s="44" customFormat="1" ht="18.95" customHeight="1">
      <c r="A18" s="72" t="s">
        <v>114</v>
      </c>
      <c r="B18" s="71">
        <v>0.5</v>
      </c>
      <c r="C18" s="70"/>
      <c r="D18" s="82"/>
      <c r="E18" s="82">
        <f t="shared" ref="E18" si="1">C18*D18</f>
        <v>0</v>
      </c>
      <c r="F18" s="74">
        <v>0</v>
      </c>
      <c r="G18" s="74">
        <v>0</v>
      </c>
      <c r="H18" s="73">
        <f t="shared" ref="H18:H21" si="2">(F18-G18)*C18*12</f>
        <v>0</v>
      </c>
    </row>
    <row r="19" spans="1:8" s="44" customFormat="1" ht="18.95" customHeight="1">
      <c r="A19" s="72" t="s">
        <v>114</v>
      </c>
      <c r="B19" s="71">
        <v>0.6</v>
      </c>
      <c r="C19" s="70"/>
      <c r="D19" s="82"/>
      <c r="E19" s="82">
        <f>C19*D19</f>
        <v>0</v>
      </c>
      <c r="F19" s="74">
        <v>0</v>
      </c>
      <c r="G19" s="74">
        <v>0</v>
      </c>
      <c r="H19" s="73">
        <f t="shared" si="2"/>
        <v>0</v>
      </c>
    </row>
    <row r="20" spans="1:8" s="44" customFormat="1" ht="18.95" customHeight="1">
      <c r="A20" s="72" t="s">
        <v>114</v>
      </c>
      <c r="B20" s="71">
        <v>0.8</v>
      </c>
      <c r="C20" s="70"/>
      <c r="D20" s="82"/>
      <c r="E20" s="82">
        <f t="shared" ref="E20:E21" si="3">C20*D20</f>
        <v>0</v>
      </c>
      <c r="F20" s="74">
        <v>0</v>
      </c>
      <c r="G20" s="74">
        <v>0</v>
      </c>
      <c r="H20" s="73">
        <f t="shared" si="2"/>
        <v>0</v>
      </c>
    </row>
    <row r="21" spans="1:8" s="44" customFormat="1" ht="18.95" customHeight="1">
      <c r="A21" s="72" t="s">
        <v>114</v>
      </c>
      <c r="B21" s="71" t="s">
        <v>97</v>
      </c>
      <c r="C21" s="70"/>
      <c r="D21" s="82"/>
      <c r="E21" s="82">
        <f t="shared" si="3"/>
        <v>0</v>
      </c>
      <c r="F21" s="74">
        <v>0</v>
      </c>
      <c r="G21" s="74">
        <v>0</v>
      </c>
      <c r="H21" s="73">
        <f t="shared" si="2"/>
        <v>0</v>
      </c>
    </row>
    <row r="22" spans="1:8" s="44" customFormat="1" ht="18.95" customHeight="1">
      <c r="A22" s="75" t="s">
        <v>115</v>
      </c>
      <c r="B22" s="80"/>
      <c r="C22" s="76">
        <f>SUM(C17:C21)</f>
        <v>0</v>
      </c>
      <c r="D22" s="83"/>
      <c r="E22" s="83">
        <f>SUM(E17:E21)</f>
        <v>0</v>
      </c>
      <c r="F22" s="77"/>
      <c r="G22" s="77"/>
      <c r="H22" s="77">
        <f>SUM(H17:H21)</f>
        <v>0</v>
      </c>
    </row>
    <row r="23" spans="1:8" s="44" customFormat="1" ht="18.95" customHeight="1">
      <c r="A23" s="72" t="s">
        <v>116</v>
      </c>
      <c r="B23" s="71">
        <v>0.3</v>
      </c>
      <c r="C23" s="70"/>
      <c r="D23" s="82"/>
      <c r="E23" s="82">
        <f>C23*D23</f>
        <v>0</v>
      </c>
      <c r="F23" s="74">
        <v>0</v>
      </c>
      <c r="G23" s="74">
        <v>0</v>
      </c>
      <c r="H23" s="73">
        <f>(F23-G23)*C23*12</f>
        <v>0</v>
      </c>
    </row>
    <row r="24" spans="1:8" s="44" customFormat="1" ht="18.95" customHeight="1">
      <c r="A24" s="72" t="s">
        <v>117</v>
      </c>
      <c r="B24" s="71">
        <v>0.5</v>
      </c>
      <c r="C24" s="70"/>
      <c r="D24" s="82"/>
      <c r="E24" s="82">
        <f t="shared" ref="E24:E27" si="4">C24*D24</f>
        <v>0</v>
      </c>
      <c r="F24" s="74">
        <v>0</v>
      </c>
      <c r="G24" s="74">
        <v>0</v>
      </c>
      <c r="H24" s="73">
        <f t="shared" ref="H24:H27" si="5">(F24-G24)*C24*12</f>
        <v>0</v>
      </c>
    </row>
    <row r="25" spans="1:8" s="44" customFormat="1" ht="18.95" customHeight="1">
      <c r="A25" s="72" t="s">
        <v>117</v>
      </c>
      <c r="B25" s="71">
        <v>0.6</v>
      </c>
      <c r="C25" s="70"/>
      <c r="D25" s="82"/>
      <c r="E25" s="82">
        <f t="shared" si="4"/>
        <v>0</v>
      </c>
      <c r="F25" s="74">
        <v>0</v>
      </c>
      <c r="G25" s="74">
        <v>0</v>
      </c>
      <c r="H25" s="73">
        <f t="shared" si="5"/>
        <v>0</v>
      </c>
    </row>
    <row r="26" spans="1:8" s="44" customFormat="1" ht="18.95" customHeight="1">
      <c r="A26" s="72" t="s">
        <v>117</v>
      </c>
      <c r="B26" s="71">
        <v>0.8</v>
      </c>
      <c r="C26" s="70"/>
      <c r="D26" s="82"/>
      <c r="E26" s="82">
        <f t="shared" si="4"/>
        <v>0</v>
      </c>
      <c r="F26" s="74">
        <v>0</v>
      </c>
      <c r="G26" s="74">
        <v>0</v>
      </c>
      <c r="H26" s="73">
        <f t="shared" si="5"/>
        <v>0</v>
      </c>
    </row>
    <row r="27" spans="1:8" s="44" customFormat="1" ht="18.95" customHeight="1">
      <c r="A27" s="72" t="s">
        <v>117</v>
      </c>
      <c r="B27" s="71" t="s">
        <v>97</v>
      </c>
      <c r="C27" s="70"/>
      <c r="D27" s="82"/>
      <c r="E27" s="82">
        <f t="shared" si="4"/>
        <v>0</v>
      </c>
      <c r="F27" s="74">
        <v>0</v>
      </c>
      <c r="G27" s="74">
        <v>0</v>
      </c>
      <c r="H27" s="73">
        <f t="shared" si="5"/>
        <v>0</v>
      </c>
    </row>
    <row r="28" spans="1:8" s="44" customFormat="1" ht="18.95" customHeight="1">
      <c r="A28" s="75" t="s">
        <v>118</v>
      </c>
      <c r="B28" s="80"/>
      <c r="C28" s="76">
        <f>SUM(C23:C27)</f>
        <v>0</v>
      </c>
      <c r="D28" s="83"/>
      <c r="E28" s="83">
        <f>SUM(E23:E27)</f>
        <v>0</v>
      </c>
      <c r="F28" s="77"/>
      <c r="G28" s="77"/>
      <c r="H28" s="77">
        <f>SUM(H23:H27)</f>
        <v>0</v>
      </c>
    </row>
    <row r="29" spans="1:8" s="44" customFormat="1" ht="18.95" customHeight="1">
      <c r="A29" s="72" t="s">
        <v>119</v>
      </c>
      <c r="B29" s="71">
        <v>0.3</v>
      </c>
      <c r="C29" s="70"/>
      <c r="D29" s="82"/>
      <c r="E29" s="82">
        <f t="shared" ref="E29:E33" si="6">C29*D29</f>
        <v>0</v>
      </c>
      <c r="F29" s="74">
        <v>0</v>
      </c>
      <c r="G29" s="74">
        <v>0</v>
      </c>
      <c r="H29" s="73">
        <f t="shared" ref="H29:H47" si="7">(F29-G29)*C29*12</f>
        <v>0</v>
      </c>
    </row>
    <row r="30" spans="1:8" s="44" customFormat="1" ht="18.95" customHeight="1">
      <c r="A30" s="72" t="s">
        <v>120</v>
      </c>
      <c r="B30" s="71">
        <v>0.5</v>
      </c>
      <c r="C30" s="70"/>
      <c r="D30" s="82"/>
      <c r="E30" s="82">
        <f t="shared" si="6"/>
        <v>0</v>
      </c>
      <c r="F30" s="74">
        <v>0</v>
      </c>
      <c r="G30" s="74">
        <v>0</v>
      </c>
      <c r="H30" s="73">
        <f t="shared" si="7"/>
        <v>0</v>
      </c>
    </row>
    <row r="31" spans="1:8" s="44" customFormat="1" ht="18.95" customHeight="1">
      <c r="A31" s="72" t="s">
        <v>121</v>
      </c>
      <c r="B31" s="71">
        <v>0.6</v>
      </c>
      <c r="C31" s="70"/>
      <c r="D31" s="82"/>
      <c r="E31" s="82">
        <f t="shared" si="6"/>
        <v>0</v>
      </c>
      <c r="F31" s="74">
        <v>0</v>
      </c>
      <c r="G31" s="74">
        <v>0</v>
      </c>
      <c r="H31" s="73">
        <f t="shared" si="7"/>
        <v>0</v>
      </c>
    </row>
    <row r="32" spans="1:8" s="44" customFormat="1" ht="18.95" customHeight="1">
      <c r="A32" s="72" t="s">
        <v>120</v>
      </c>
      <c r="B32" s="71">
        <v>0.8</v>
      </c>
      <c r="C32" s="70"/>
      <c r="D32" s="82"/>
      <c r="E32" s="82">
        <f t="shared" si="6"/>
        <v>0</v>
      </c>
      <c r="F32" s="74">
        <v>0</v>
      </c>
      <c r="G32" s="74">
        <v>0</v>
      </c>
      <c r="H32" s="73">
        <f t="shared" si="7"/>
        <v>0</v>
      </c>
    </row>
    <row r="33" spans="1:9" s="44" customFormat="1" ht="18.95" customHeight="1">
      <c r="A33" s="72" t="s">
        <v>120</v>
      </c>
      <c r="B33" s="71" t="s">
        <v>97</v>
      </c>
      <c r="C33" s="70"/>
      <c r="D33" s="82"/>
      <c r="E33" s="82">
        <f t="shared" si="6"/>
        <v>0</v>
      </c>
      <c r="F33" s="74">
        <v>0</v>
      </c>
      <c r="G33" s="74">
        <v>0</v>
      </c>
      <c r="H33" s="73">
        <f t="shared" si="7"/>
        <v>0</v>
      </c>
    </row>
    <row r="34" spans="1:9" s="44" customFormat="1" ht="18.95" customHeight="1">
      <c r="A34" s="75" t="s">
        <v>122</v>
      </c>
      <c r="B34" s="80"/>
      <c r="C34" s="76">
        <f>SUM(C29:C33)</f>
        <v>0</v>
      </c>
      <c r="D34" s="83"/>
      <c r="E34" s="83">
        <f>SUM(E29:E33)</f>
        <v>0</v>
      </c>
      <c r="F34" s="77"/>
      <c r="G34" s="77"/>
      <c r="H34" s="77">
        <f>SUM(H29:H33)</f>
        <v>0</v>
      </c>
    </row>
    <row r="35" spans="1:9" s="44" customFormat="1" ht="18.95" customHeight="1">
      <c r="A35" s="72" t="s">
        <v>123</v>
      </c>
      <c r="B35" s="71">
        <v>0.3</v>
      </c>
      <c r="C35" s="70"/>
      <c r="D35" s="82"/>
      <c r="E35" s="82">
        <f t="shared" ref="E35:E47" si="8">C35*D35</f>
        <v>0</v>
      </c>
      <c r="F35" s="74">
        <v>0</v>
      </c>
      <c r="G35" s="74">
        <v>0</v>
      </c>
      <c r="H35" s="73">
        <f t="shared" si="7"/>
        <v>0</v>
      </c>
    </row>
    <row r="36" spans="1:9" s="44" customFormat="1" ht="18.95" customHeight="1">
      <c r="A36" s="72" t="s">
        <v>123</v>
      </c>
      <c r="B36" s="71">
        <v>0.5</v>
      </c>
      <c r="C36" s="70"/>
      <c r="D36" s="82"/>
      <c r="E36" s="82">
        <f t="shared" si="8"/>
        <v>0</v>
      </c>
      <c r="F36" s="74">
        <v>0</v>
      </c>
      <c r="G36" s="74">
        <v>0</v>
      </c>
      <c r="H36" s="73">
        <f t="shared" si="7"/>
        <v>0</v>
      </c>
    </row>
    <row r="37" spans="1:9" ht="18.95" customHeight="1">
      <c r="A37" s="72" t="s">
        <v>123</v>
      </c>
      <c r="B37" s="71">
        <v>0.6</v>
      </c>
      <c r="C37" s="70"/>
      <c r="D37" s="82"/>
      <c r="E37" s="82">
        <f t="shared" si="8"/>
        <v>0</v>
      </c>
      <c r="F37" s="74">
        <v>0</v>
      </c>
      <c r="G37" s="74">
        <v>0</v>
      </c>
      <c r="H37" s="73">
        <f t="shared" si="7"/>
        <v>0</v>
      </c>
      <c r="I37" s="3"/>
    </row>
    <row r="38" spans="1:9" ht="18.95" customHeight="1">
      <c r="A38" s="72" t="s">
        <v>123</v>
      </c>
      <c r="B38" s="71">
        <v>0.8</v>
      </c>
      <c r="C38" s="70"/>
      <c r="D38" s="82"/>
      <c r="E38" s="82">
        <f t="shared" si="8"/>
        <v>0</v>
      </c>
      <c r="F38" s="74">
        <v>0</v>
      </c>
      <c r="G38" s="74">
        <v>0</v>
      </c>
      <c r="H38" s="73">
        <f t="shared" si="7"/>
        <v>0</v>
      </c>
      <c r="I38" s="3"/>
    </row>
    <row r="39" spans="1:9" ht="18.95" customHeight="1">
      <c r="A39" s="72" t="s">
        <v>123</v>
      </c>
      <c r="B39" s="71" t="s">
        <v>97</v>
      </c>
      <c r="C39" s="70"/>
      <c r="D39" s="82"/>
      <c r="E39" s="82">
        <f t="shared" si="8"/>
        <v>0</v>
      </c>
      <c r="F39" s="74">
        <v>0</v>
      </c>
      <c r="G39" s="74">
        <v>0</v>
      </c>
      <c r="H39" s="73">
        <f t="shared" si="7"/>
        <v>0</v>
      </c>
      <c r="I39" s="14"/>
    </row>
    <row r="40" spans="1:9" s="44" customFormat="1" ht="18.95" customHeight="1">
      <c r="A40" s="75" t="s">
        <v>124</v>
      </c>
      <c r="B40" s="80"/>
      <c r="C40" s="76">
        <f>SUM(C35:C39)</f>
        <v>0</v>
      </c>
      <c r="D40" s="83"/>
      <c r="E40" s="83">
        <f>SUM(E35:E39)</f>
        <v>0</v>
      </c>
      <c r="F40" s="77"/>
      <c r="G40" s="77"/>
      <c r="H40" s="77">
        <f>SUM(H35:H39)</f>
        <v>0</v>
      </c>
    </row>
    <row r="41" spans="1:9" ht="18.95" customHeight="1">
      <c r="A41" s="72" t="s">
        <v>125</v>
      </c>
      <c r="B41" s="71">
        <v>0.3</v>
      </c>
      <c r="C41" s="70"/>
      <c r="D41" s="82"/>
      <c r="E41" s="82">
        <f t="shared" si="8"/>
        <v>0</v>
      </c>
      <c r="F41" s="74">
        <v>0</v>
      </c>
      <c r="G41" s="74">
        <v>0</v>
      </c>
      <c r="H41" s="73">
        <f t="shared" si="7"/>
        <v>0</v>
      </c>
      <c r="I41" s="14"/>
    </row>
    <row r="42" spans="1:9" ht="18.95" customHeight="1">
      <c r="A42" s="72" t="s">
        <v>125</v>
      </c>
      <c r="B42" s="71">
        <v>0.5</v>
      </c>
      <c r="C42" s="70"/>
      <c r="D42" s="82"/>
      <c r="E42" s="82">
        <f t="shared" si="8"/>
        <v>0</v>
      </c>
      <c r="F42" s="74">
        <v>0</v>
      </c>
      <c r="G42" s="74">
        <v>0</v>
      </c>
      <c r="H42" s="73">
        <f t="shared" si="7"/>
        <v>0</v>
      </c>
      <c r="I42" s="9"/>
    </row>
    <row r="43" spans="1:9" ht="18.95" customHeight="1">
      <c r="A43" s="72" t="s">
        <v>125</v>
      </c>
      <c r="B43" s="71">
        <v>0.6</v>
      </c>
      <c r="C43" s="70"/>
      <c r="D43" s="82"/>
      <c r="E43" s="82">
        <f t="shared" si="8"/>
        <v>0</v>
      </c>
      <c r="F43" s="74">
        <v>0</v>
      </c>
      <c r="G43" s="74">
        <v>0</v>
      </c>
      <c r="H43" s="73">
        <f t="shared" si="7"/>
        <v>0</v>
      </c>
      <c r="I43" s="9"/>
    </row>
    <row r="44" spans="1:9" ht="18.95" customHeight="1">
      <c r="A44" s="72" t="s">
        <v>125</v>
      </c>
      <c r="B44" s="71">
        <v>0.8</v>
      </c>
      <c r="C44" s="70"/>
      <c r="D44" s="82"/>
      <c r="E44" s="82">
        <f t="shared" si="8"/>
        <v>0</v>
      </c>
      <c r="F44" s="74">
        <v>0</v>
      </c>
      <c r="G44" s="74">
        <v>0</v>
      </c>
      <c r="H44" s="73">
        <f t="shared" si="7"/>
        <v>0</v>
      </c>
      <c r="I44" s="9"/>
    </row>
    <row r="45" spans="1:9" ht="18.95" customHeight="1">
      <c r="A45" s="72" t="s">
        <v>125</v>
      </c>
      <c r="B45" s="71" t="s">
        <v>97</v>
      </c>
      <c r="C45" s="70"/>
      <c r="D45" s="82"/>
      <c r="E45" s="82">
        <f t="shared" si="8"/>
        <v>0</v>
      </c>
      <c r="F45" s="74">
        <v>0</v>
      </c>
      <c r="G45" s="74">
        <v>0</v>
      </c>
      <c r="H45" s="73">
        <f t="shared" si="7"/>
        <v>0</v>
      </c>
      <c r="I45" s="9"/>
    </row>
    <row r="46" spans="1:9" ht="18.95" customHeight="1">
      <c r="A46" s="75" t="s">
        <v>126</v>
      </c>
      <c r="B46" s="80"/>
      <c r="C46" s="76">
        <f>SUM(C41:C45)</f>
        <v>0</v>
      </c>
      <c r="D46" s="83"/>
      <c r="E46" s="83">
        <f>SUM(E41:E45)</f>
        <v>0</v>
      </c>
      <c r="F46" s="77"/>
      <c r="G46" s="77"/>
      <c r="H46" s="77">
        <f>SUM(H41:H45)</f>
        <v>0</v>
      </c>
      <c r="I46" s="9"/>
    </row>
    <row r="47" spans="1:9" ht="18.95" customHeight="1">
      <c r="A47" s="72" t="s">
        <v>127</v>
      </c>
      <c r="B47" s="71" t="s">
        <v>97</v>
      </c>
      <c r="C47" s="70"/>
      <c r="D47" s="82"/>
      <c r="E47" s="82">
        <f t="shared" si="8"/>
        <v>0</v>
      </c>
      <c r="F47" s="74">
        <v>0</v>
      </c>
      <c r="G47" s="74">
        <v>0</v>
      </c>
      <c r="H47" s="73">
        <f t="shared" si="7"/>
        <v>0</v>
      </c>
      <c r="I47" s="9"/>
    </row>
    <row r="48" spans="1:9" ht="18.95" customHeight="1">
      <c r="A48" s="75" t="s">
        <v>127</v>
      </c>
      <c r="B48" s="80"/>
      <c r="C48" s="76">
        <f>SUM(C47)</f>
        <v>0</v>
      </c>
      <c r="D48" s="84"/>
      <c r="E48" s="83">
        <f>SUM(E47)</f>
        <v>0</v>
      </c>
      <c r="F48" s="81"/>
      <c r="G48" s="81"/>
      <c r="H48" s="77">
        <f>H47</f>
        <v>0</v>
      </c>
      <c r="I48" s="9"/>
    </row>
    <row r="49" spans="1:10" ht="24.95" customHeight="1">
      <c r="A49" s="370" t="s">
        <v>128</v>
      </c>
      <c r="B49" s="371"/>
      <c r="C49" s="154">
        <f>C48+C46+C40+C34+C28+C22</f>
        <v>0</v>
      </c>
      <c r="D49" s="155"/>
      <c r="E49" s="154">
        <f>E48+E46+E40+E34+E28+E22</f>
        <v>0</v>
      </c>
      <c r="F49" s="156"/>
      <c r="G49" s="156"/>
      <c r="H49" s="156">
        <f>H48+H46+H40+H34+H28+H22</f>
        <v>0</v>
      </c>
      <c r="I49" s="9"/>
      <c r="J49" s="70"/>
    </row>
    <row r="50" spans="1:10" ht="18.95" customHeight="1">
      <c r="A50" s="92"/>
      <c r="B50" s="92"/>
      <c r="C50" s="92"/>
      <c r="D50" s="92"/>
      <c r="E50" s="93"/>
      <c r="F50" s="94"/>
      <c r="G50" s="95"/>
      <c r="H50" s="3"/>
      <c r="I50" s="9"/>
      <c r="J50" s="67"/>
    </row>
    <row r="51" spans="1:10" s="21" customFormat="1" ht="18.95" customHeight="1">
      <c r="A51" s="369" t="s">
        <v>129</v>
      </c>
      <c r="B51" s="369"/>
      <c r="C51" s="103"/>
      <c r="D51" s="103"/>
      <c r="E51" s="103"/>
      <c r="F51" s="103"/>
      <c r="G51" s="103"/>
      <c r="I51" s="104"/>
      <c r="J51" s="105"/>
    </row>
    <row r="52" spans="1:10" ht="29.1">
      <c r="A52" s="106" t="s">
        <v>130</v>
      </c>
      <c r="B52" s="107" t="s">
        <v>113</v>
      </c>
      <c r="C52" s="85"/>
      <c r="D52" s="85"/>
      <c r="E52" s="85"/>
      <c r="F52" s="85"/>
      <c r="G52" s="85"/>
      <c r="H52" s="7"/>
      <c r="I52" s="9"/>
      <c r="J52" s="67"/>
    </row>
    <row r="53" spans="1:10" ht="18.95" customHeight="1">
      <c r="A53" s="86" t="s">
        <v>131</v>
      </c>
      <c r="B53" s="87">
        <v>0</v>
      </c>
      <c r="C53" s="85"/>
      <c r="D53" s="85"/>
      <c r="E53" s="85"/>
      <c r="F53" s="85"/>
      <c r="G53" s="85"/>
      <c r="H53" s="6"/>
      <c r="I53" s="9"/>
      <c r="J53" s="67"/>
    </row>
    <row r="54" spans="1:10" ht="18.95" customHeight="1">
      <c r="A54" s="86" t="s">
        <v>132</v>
      </c>
      <c r="B54" s="87">
        <v>0</v>
      </c>
      <c r="C54" s="96"/>
      <c r="D54" s="85"/>
      <c r="E54" s="85"/>
      <c r="F54" s="85"/>
      <c r="G54" s="85"/>
      <c r="H54" s="15"/>
      <c r="I54" s="9"/>
      <c r="J54" s="67"/>
    </row>
    <row r="55" spans="1:10" ht="18.95" customHeight="1">
      <c r="A55" s="86" t="s">
        <v>133</v>
      </c>
      <c r="B55" s="87">
        <v>0</v>
      </c>
      <c r="C55" s="85"/>
      <c r="D55" s="85"/>
      <c r="E55" s="85"/>
      <c r="F55" s="85"/>
      <c r="G55" s="85"/>
      <c r="H55" s="15"/>
      <c r="I55" s="9"/>
      <c r="J55" s="67"/>
    </row>
    <row r="56" spans="1:10" ht="18.95" customHeight="1">
      <c r="A56" s="86" t="s">
        <v>134</v>
      </c>
      <c r="B56" s="87">
        <v>0</v>
      </c>
      <c r="C56" s="85"/>
      <c r="D56" s="85"/>
      <c r="E56" s="85"/>
      <c r="F56" s="85"/>
      <c r="G56" s="85"/>
      <c r="H56" s="15"/>
      <c r="I56" s="9"/>
      <c r="J56" s="67"/>
    </row>
    <row r="57" spans="1:10" ht="18.95" customHeight="1">
      <c r="A57" s="86" t="s">
        <v>135</v>
      </c>
      <c r="B57" s="87">
        <v>0</v>
      </c>
      <c r="C57" s="85"/>
      <c r="D57" s="85"/>
      <c r="E57" s="85"/>
      <c r="F57" s="85"/>
      <c r="G57" s="85"/>
      <c r="H57" s="15"/>
      <c r="I57" s="9"/>
      <c r="J57" s="67"/>
    </row>
    <row r="58" spans="1:10" ht="18.95" customHeight="1">
      <c r="A58" s="86" t="s">
        <v>136</v>
      </c>
      <c r="B58" s="87">
        <v>0</v>
      </c>
      <c r="C58" s="85"/>
      <c r="D58" s="85"/>
      <c r="E58" s="85"/>
      <c r="F58" s="85"/>
      <c r="G58" s="85"/>
      <c r="H58" s="8"/>
      <c r="I58" s="9"/>
      <c r="J58" s="67"/>
    </row>
    <row r="59" spans="1:10" ht="29.1">
      <c r="A59" s="157" t="s">
        <v>137</v>
      </c>
      <c r="B59" s="158">
        <f>SUM(B53:B58)</f>
        <v>0</v>
      </c>
      <c r="C59" s="85"/>
      <c r="D59" s="85"/>
      <c r="E59" s="85"/>
      <c r="F59" s="85"/>
      <c r="G59" s="85"/>
      <c r="H59" s="6"/>
      <c r="I59" s="9"/>
      <c r="J59" s="67"/>
    </row>
    <row r="60" spans="1:10" ht="18.95" customHeight="1">
      <c r="A60" s="44"/>
      <c r="B60" s="44"/>
      <c r="C60" s="44"/>
      <c r="D60" s="44"/>
      <c r="E60" s="44"/>
      <c r="F60" s="44"/>
      <c r="G60" s="44" t="s">
        <v>64</v>
      </c>
      <c r="H60" s="15"/>
      <c r="I60" s="17"/>
      <c r="J60" s="68"/>
    </row>
    <row r="61" spans="1:10" ht="18.95" customHeight="1">
      <c r="A61" s="44"/>
      <c r="B61" s="44"/>
      <c r="C61" s="44"/>
      <c r="D61" s="44"/>
      <c r="E61" s="44"/>
      <c r="F61" s="44"/>
      <c r="G61" s="44"/>
      <c r="H61" s="15"/>
      <c r="I61" s="14"/>
      <c r="J61" s="14"/>
    </row>
    <row r="62" spans="1:10" ht="18.95" customHeight="1">
      <c r="A62" s="6"/>
      <c r="B62" s="6"/>
      <c r="C62" s="15"/>
      <c r="D62" s="9"/>
      <c r="E62" s="9"/>
      <c r="F62" s="6"/>
      <c r="G62" s="5"/>
      <c r="H62" s="15"/>
      <c r="I62" s="9"/>
      <c r="J62" s="67"/>
    </row>
    <row r="63" spans="1:10" ht="18.95" customHeight="1">
      <c r="A63" s="6"/>
      <c r="B63" s="6"/>
      <c r="C63" s="15"/>
      <c r="D63" s="9"/>
      <c r="E63" s="9"/>
      <c r="F63" s="6"/>
      <c r="G63" s="5"/>
      <c r="H63" s="15"/>
      <c r="I63" s="9"/>
      <c r="J63" s="67"/>
    </row>
    <row r="64" spans="1:10" ht="18.95" customHeight="1">
      <c r="A64" s="6"/>
      <c r="B64" s="6"/>
      <c r="C64" s="15"/>
      <c r="D64" s="9"/>
      <c r="E64" s="9"/>
      <c r="F64" s="6"/>
      <c r="G64" s="5"/>
      <c r="H64" s="15"/>
      <c r="I64" s="17"/>
      <c r="J64" s="68"/>
    </row>
    <row r="65" spans="1:10" ht="18.95" customHeight="1">
      <c r="A65" s="6"/>
      <c r="B65" s="6"/>
      <c r="C65" s="15"/>
      <c r="D65" s="9"/>
      <c r="E65" s="9"/>
      <c r="F65" s="6"/>
      <c r="G65" s="5"/>
      <c r="H65" s="15"/>
      <c r="I65" s="6"/>
      <c r="J65" s="6"/>
    </row>
    <row r="66" spans="1:10" ht="18.95" customHeight="1">
      <c r="A66" s="16"/>
      <c r="B66" s="14"/>
      <c r="C66" s="17"/>
      <c r="D66" s="9"/>
      <c r="E66" s="9"/>
      <c r="F66" s="6"/>
      <c r="G66" s="5"/>
      <c r="H66" s="15"/>
      <c r="I66" s="9"/>
      <c r="J66" s="67"/>
    </row>
    <row r="67" spans="1:10" ht="18.95" customHeight="1">
      <c r="A67" s="5"/>
      <c r="B67" s="5"/>
      <c r="C67" s="6"/>
      <c r="D67" s="15"/>
      <c r="E67" s="14"/>
      <c r="F67" s="6"/>
      <c r="G67" s="5"/>
      <c r="H67" s="15"/>
      <c r="I67" s="14"/>
      <c r="J67" s="14"/>
    </row>
    <row r="68" spans="1:10" ht="18.95" customHeight="1">
      <c r="A68" s="5"/>
      <c r="B68" s="5"/>
      <c r="C68" s="6"/>
      <c r="D68" s="15"/>
      <c r="E68" s="14"/>
      <c r="F68" s="6"/>
      <c r="G68" s="6"/>
      <c r="H68" s="15"/>
      <c r="I68" s="9"/>
      <c r="J68" s="67"/>
    </row>
    <row r="69" spans="1:10" ht="18.95" customHeight="1">
      <c r="A69" s="5"/>
      <c r="B69" s="5"/>
      <c r="C69" s="6"/>
      <c r="D69" s="15"/>
      <c r="E69" s="9"/>
      <c r="F69" s="6"/>
      <c r="G69" s="16"/>
      <c r="H69" s="17"/>
      <c r="I69" s="14"/>
      <c r="J69" s="14"/>
    </row>
    <row r="70" spans="1:10" ht="18.95" customHeight="1">
      <c r="A70" s="5"/>
      <c r="B70" s="5"/>
      <c r="C70" s="6"/>
      <c r="D70" s="15"/>
      <c r="E70" s="9"/>
      <c r="F70" s="6"/>
      <c r="G70" s="5"/>
      <c r="H70" s="15"/>
      <c r="I70" s="9"/>
      <c r="J70" s="67"/>
    </row>
    <row r="71" spans="1:10" ht="18.95" customHeight="1">
      <c r="A71" s="5"/>
      <c r="B71" s="5"/>
      <c r="C71" s="6"/>
      <c r="D71" s="15"/>
      <c r="E71" s="9"/>
      <c r="F71" s="6"/>
      <c r="G71" s="5"/>
      <c r="H71" s="15"/>
      <c r="I71" s="10"/>
      <c r="J71" s="10"/>
    </row>
    <row r="72" spans="1:10" ht="18.95" customHeight="1">
      <c r="A72" s="5"/>
      <c r="B72" s="5"/>
      <c r="C72" s="6"/>
      <c r="D72" s="15"/>
      <c r="E72" s="9"/>
      <c r="F72" s="6"/>
      <c r="G72" s="6"/>
      <c r="H72" s="15"/>
      <c r="I72" s="11"/>
      <c r="J72" s="11"/>
    </row>
    <row r="73" spans="1:10" ht="18.95" customHeight="1">
      <c r="A73" s="5"/>
      <c r="B73" s="5"/>
      <c r="C73" s="6"/>
      <c r="D73" s="15"/>
      <c r="E73" s="9"/>
      <c r="F73" s="6"/>
      <c r="G73" s="6"/>
      <c r="H73" s="17"/>
      <c r="I73" s="11"/>
      <c r="J73" s="11"/>
    </row>
    <row r="74" spans="1:10" ht="18.95" customHeight="1">
      <c r="A74" s="5"/>
      <c r="B74" s="5"/>
      <c r="C74" s="6"/>
      <c r="D74" s="15"/>
      <c r="E74" s="9"/>
      <c r="F74" s="6"/>
      <c r="G74" s="6"/>
      <c r="H74" s="6"/>
      <c r="I74" s="11"/>
      <c r="J74" s="11"/>
    </row>
    <row r="75" spans="1:10" ht="18.95" customHeight="1">
      <c r="A75" s="5"/>
      <c r="B75" s="5"/>
      <c r="C75" s="6"/>
      <c r="D75" s="15"/>
      <c r="E75" s="9"/>
      <c r="F75" s="6"/>
      <c r="G75" s="18"/>
      <c r="H75" s="8"/>
      <c r="I75" s="11"/>
      <c r="J75" s="11"/>
    </row>
    <row r="76" spans="1:10" ht="18.95" customHeight="1">
      <c r="A76" s="5"/>
      <c r="B76" s="5"/>
      <c r="C76" s="6"/>
      <c r="D76" s="15"/>
      <c r="E76" s="9"/>
      <c r="F76" s="6"/>
      <c r="G76" s="5"/>
      <c r="H76" s="6"/>
      <c r="I76" s="11"/>
      <c r="J76" s="11"/>
    </row>
    <row r="77" spans="1:10" ht="18.95" customHeight="1">
      <c r="A77" s="5"/>
      <c r="B77" s="5"/>
      <c r="C77" s="6"/>
      <c r="D77" s="15"/>
      <c r="E77" s="9"/>
      <c r="F77" s="6"/>
      <c r="G77" s="5"/>
      <c r="H77" s="17"/>
      <c r="I77" s="6"/>
      <c r="J77" s="6"/>
    </row>
    <row r="78" spans="1:10" ht="18.95" customHeight="1">
      <c r="A78" s="5"/>
      <c r="B78" s="5"/>
      <c r="C78" s="6"/>
      <c r="D78" s="15"/>
      <c r="E78" s="9"/>
      <c r="F78" s="6"/>
      <c r="G78" s="6"/>
      <c r="H78" s="6"/>
      <c r="I78" s="6"/>
      <c r="J78" s="6"/>
    </row>
    <row r="79" spans="1:10" ht="18.95" customHeight="1">
      <c r="A79" s="5"/>
      <c r="B79" s="5"/>
      <c r="C79" s="6"/>
      <c r="D79" s="15"/>
      <c r="E79" s="9"/>
      <c r="F79" s="6"/>
      <c r="G79" s="18"/>
      <c r="H79" s="8"/>
      <c r="I79" s="3"/>
      <c r="J79" s="3"/>
    </row>
    <row r="80" spans="1:10" ht="18.95" customHeight="1">
      <c r="A80" s="5"/>
      <c r="B80" s="5"/>
      <c r="C80" s="6"/>
      <c r="D80" s="15"/>
      <c r="E80" s="9"/>
      <c r="F80" s="6"/>
      <c r="G80" s="6"/>
      <c r="H80" s="10"/>
      <c r="I80" s="3"/>
      <c r="J80" s="3"/>
    </row>
    <row r="81" spans="1:10" ht="18.95" customHeight="1">
      <c r="A81" s="5"/>
      <c r="B81" s="5"/>
      <c r="C81" s="6"/>
      <c r="D81" s="15"/>
      <c r="E81" s="9"/>
      <c r="F81" s="6"/>
      <c r="G81" s="6"/>
      <c r="H81" s="11"/>
      <c r="I81" s="3"/>
      <c r="J81" s="3"/>
    </row>
    <row r="82" spans="1:10" ht="18.95" customHeight="1">
      <c r="A82" s="5"/>
      <c r="B82" s="5"/>
      <c r="C82" s="6"/>
      <c r="D82" s="15"/>
      <c r="E82" s="9"/>
      <c r="F82" s="6"/>
      <c r="G82" s="6"/>
      <c r="H82" s="12"/>
      <c r="I82" s="3"/>
      <c r="J82" s="3"/>
    </row>
    <row r="83" spans="1:10" ht="18.95" customHeight="1">
      <c r="A83" s="5"/>
      <c r="B83" s="5"/>
      <c r="C83" s="6"/>
      <c r="D83" s="15"/>
      <c r="E83" s="9"/>
      <c r="F83" s="6"/>
      <c r="G83" s="6"/>
      <c r="H83" s="13"/>
      <c r="I83" s="3"/>
      <c r="J83" s="3"/>
    </row>
    <row r="84" spans="1:10" ht="18.95" customHeight="1">
      <c r="A84" s="5"/>
      <c r="B84" s="5"/>
      <c r="C84" s="6"/>
      <c r="D84" s="15"/>
      <c r="E84" s="9"/>
      <c r="F84" s="6"/>
      <c r="G84" s="6"/>
      <c r="H84" s="11"/>
      <c r="I84" s="3"/>
      <c r="J84" s="3"/>
    </row>
    <row r="85" spans="1:10" ht="18.95" customHeight="1">
      <c r="A85" s="6"/>
      <c r="B85" s="5"/>
      <c r="C85" s="6"/>
      <c r="D85" s="15"/>
      <c r="E85" s="9"/>
      <c r="F85" s="6"/>
      <c r="G85" s="6"/>
      <c r="H85" s="11"/>
      <c r="I85" s="3"/>
      <c r="J85" s="3"/>
    </row>
    <row r="86" spans="1:10" ht="18.95" customHeight="1">
      <c r="A86" s="6"/>
      <c r="B86" s="5"/>
      <c r="C86" s="6"/>
      <c r="D86" s="15"/>
      <c r="E86" s="9"/>
      <c r="F86" s="6"/>
      <c r="G86" s="6"/>
      <c r="H86" s="6"/>
    </row>
    <row r="87" spans="1:10" ht="18.95" customHeight="1">
      <c r="A87" s="6"/>
      <c r="B87" s="16"/>
      <c r="C87" s="14"/>
      <c r="D87" s="8"/>
      <c r="E87" s="9"/>
      <c r="F87" s="6"/>
      <c r="G87" s="6"/>
      <c r="H87" s="6"/>
    </row>
    <row r="88" spans="1:10" ht="18.95" customHeight="1">
      <c r="A88" s="3"/>
      <c r="B88" s="3"/>
      <c r="C88" s="3"/>
      <c r="D88" s="3"/>
      <c r="E88" s="3"/>
      <c r="F88" s="3"/>
      <c r="G88" s="3"/>
      <c r="H88" s="3"/>
    </row>
    <row r="89" spans="1:10" ht="18.95" customHeight="1">
      <c r="A89" s="3"/>
      <c r="B89" s="3"/>
      <c r="C89" s="3"/>
      <c r="D89" s="3"/>
      <c r="E89" s="3"/>
      <c r="F89" s="3"/>
      <c r="G89" s="3"/>
      <c r="H89" s="3"/>
    </row>
    <row r="90" spans="1:10" ht="18.95" customHeight="1">
      <c r="A90" s="3"/>
      <c r="B90" s="3"/>
      <c r="C90" s="3"/>
      <c r="D90" s="3"/>
      <c r="E90" s="3"/>
      <c r="F90" s="3"/>
      <c r="G90" s="3"/>
      <c r="H90" s="3"/>
    </row>
    <row r="91" spans="1:10" ht="18.95" customHeight="1">
      <c r="A91" s="3"/>
      <c r="B91" s="3"/>
      <c r="C91" s="3"/>
      <c r="D91" s="3"/>
      <c r="E91" s="3"/>
      <c r="F91" s="3"/>
      <c r="G91" s="3"/>
      <c r="H91" s="3"/>
    </row>
    <row r="92" spans="1:10" ht="18.95" customHeight="1">
      <c r="A92" s="3"/>
      <c r="B92" s="3"/>
      <c r="C92" s="3"/>
      <c r="D92" s="3"/>
      <c r="E92" s="3"/>
      <c r="F92" s="3"/>
      <c r="G92" s="3"/>
      <c r="H92" s="3"/>
    </row>
    <row r="93" spans="1:10" ht="18.95" customHeight="1">
      <c r="A93" s="3"/>
      <c r="B93" s="3"/>
      <c r="C93" s="3"/>
      <c r="D93" s="3"/>
      <c r="E93" s="3"/>
      <c r="F93" s="3"/>
      <c r="G93" s="3"/>
      <c r="H93" s="3"/>
    </row>
    <row r="94" spans="1:10" ht="18.95" customHeight="1">
      <c r="A94" s="3"/>
      <c r="B94" s="3"/>
      <c r="C94" s="3"/>
      <c r="D94" s="3"/>
      <c r="E94" s="3"/>
      <c r="F94" s="3"/>
      <c r="G94" s="3"/>
      <c r="H94" s="3"/>
    </row>
  </sheetData>
  <sheetProtection algorithmName="SHA-512" hashValue="JP9DVfRFLJkBe06FKaZZDQ6YOf5l6FfdCdcMMguqyJqPG5T4+1YeCbIPK+RyEFcv2+6btYXNgklG9lcNXDRqCg==" saltValue="uARle6zQZMAG760met41Kw==" spinCount="100000" sheet="1" objects="1" scenarios="1"/>
  <protectedRanges>
    <protectedRange sqref="C17:D21" name="Range1"/>
    <protectedRange sqref="F17:G21" name="Range2"/>
    <protectedRange sqref="C23:D27" name="Range3"/>
    <protectedRange sqref="F23:G27" name="Range4"/>
    <protectedRange sqref="C35:D39" name="Range5"/>
    <protectedRange sqref="F35:G39" name="Range6"/>
    <protectedRange sqref="C41:D45" name="Range7"/>
    <protectedRange sqref="F41:G45" name="Range8"/>
    <protectedRange sqref="C47:D47" name="Range9"/>
    <protectedRange sqref="F47:G47" name="Range10"/>
    <protectedRange sqref="B53:B58" name="Range11"/>
    <protectedRange sqref="C29:D33" name="Range12"/>
    <protectedRange sqref="F29:G33" name="Range13"/>
  </protectedRanges>
  <mergeCells count="6">
    <mergeCell ref="A15:C15"/>
    <mergeCell ref="A51:B51"/>
    <mergeCell ref="A49:B49"/>
    <mergeCell ref="A1:F1"/>
    <mergeCell ref="A2:F2"/>
    <mergeCell ref="A3:F3"/>
  </mergeCells>
  <pageMargins left="0.6" right="0.6" top="0.5" bottom="0.5" header="0.3" footer="0.3"/>
  <pageSetup scale="55" orientation="landscape" r:id="rId1"/>
  <headerFooter>
    <oddFooter>&amp;L&amp;10&amp;K00-047Office of Economic Development Internal Work Papers&amp;R&amp;10&amp;K01+047Page &amp;P of &amp;N</oddFooter>
  </headerFooter>
  <ignoredErrors>
    <ignoredError sqref="H28 E28 E22 H22 E34:H34 E40:H40 E46:H46 E50:H50 F48:H48 F49:G49 E37 E38 E39 E43 E44 E45 E35 H35 E36 H36 H37 H38 H39 E41 H41 E42 H42 H43 H44 H45 E47 H4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648C4-7DF9-4560-A365-8DE0F60AF41D}">
  <sheetPr>
    <tabColor rgb="FF0096D6"/>
  </sheetPr>
  <dimension ref="A1:M81"/>
  <sheetViews>
    <sheetView workbookViewId="0">
      <selection activeCell="M12" sqref="M12"/>
    </sheetView>
  </sheetViews>
  <sheetFormatPr defaultColWidth="11.85546875" defaultRowHeight="12.95"/>
  <cols>
    <col min="1" max="1" width="30.140625" style="26" customWidth="1"/>
    <col min="2" max="2" width="10.42578125" style="26" customWidth="1"/>
    <col min="3" max="3" width="8.7109375" style="26" customWidth="1"/>
    <col min="4" max="4" width="8.5703125" style="26" customWidth="1"/>
    <col min="5" max="5" width="11.140625" style="26" customWidth="1"/>
    <col min="6" max="6" width="13.140625" style="26" customWidth="1"/>
    <col min="7" max="7" width="1.85546875" style="26" customWidth="1"/>
    <col min="8" max="10" width="11.85546875" style="26"/>
    <col min="11" max="11" width="12.7109375" style="26" bestFit="1" customWidth="1"/>
    <col min="12" max="12" width="7.5703125" style="26" customWidth="1"/>
    <col min="13" max="13" width="31.42578125" style="26" customWidth="1"/>
    <col min="14" max="16384" width="11.85546875" style="26"/>
  </cols>
  <sheetData>
    <row r="1" spans="1:13" ht="26.1">
      <c r="A1" s="355" t="str">
        <f>'Project Contacts and Capacity'!A1</f>
        <v>[PROJECT NAME]</v>
      </c>
      <c r="B1" s="355"/>
      <c r="C1" s="355"/>
      <c r="D1" s="355"/>
      <c r="E1" s="355"/>
      <c r="F1" s="355"/>
      <c r="G1"/>
      <c r="J1"/>
      <c r="K1"/>
    </row>
    <row r="2" spans="1:13" s="39" customFormat="1" ht="18.600000000000001">
      <c r="A2" s="356" t="str">
        <f>'Project Contacts and Capacity'!A2</f>
        <v>[Developer Name]</v>
      </c>
      <c r="B2" s="356"/>
      <c r="C2" s="356"/>
      <c r="D2" s="356"/>
      <c r="E2" s="356"/>
      <c r="F2" s="356"/>
      <c r="G2" s="36"/>
      <c r="J2" s="36"/>
      <c r="K2" s="36"/>
    </row>
    <row r="3" spans="1:13" s="39" customFormat="1" ht="18.95">
      <c r="A3" s="356" t="str">
        <f>'Project Contacts and Capacity'!A3</f>
        <v>[Project Address]</v>
      </c>
      <c r="B3" s="356"/>
      <c r="C3" s="356"/>
      <c r="D3" s="356"/>
      <c r="E3" s="356"/>
      <c r="F3" s="356"/>
      <c r="G3" s="36"/>
      <c r="J3" s="36"/>
      <c r="K3" s="33"/>
    </row>
    <row r="4" spans="1:13" s="38" customFormat="1" ht="18.600000000000001"/>
    <row r="5" spans="1:13" s="38" customFormat="1" ht="18.600000000000001">
      <c r="A5" s="379" t="s">
        <v>138</v>
      </c>
      <c r="B5" s="380"/>
      <c r="C5" s="380"/>
      <c r="D5" s="380"/>
      <c r="E5" s="380"/>
      <c r="F5" s="381"/>
      <c r="G5" s="212"/>
      <c r="H5" s="379" t="s">
        <v>139</v>
      </c>
      <c r="I5" s="380"/>
      <c r="J5" s="380"/>
      <c r="K5" s="381"/>
      <c r="L5" s="213"/>
      <c r="M5" s="214"/>
    </row>
    <row r="6" spans="1:13" s="38" customFormat="1" ht="29.1">
      <c r="A6" s="224" t="s">
        <v>140</v>
      </c>
      <c r="B6" s="224" t="s">
        <v>141</v>
      </c>
      <c r="C6" s="224" t="s">
        <v>142</v>
      </c>
      <c r="D6" s="224" t="s">
        <v>143</v>
      </c>
      <c r="E6" s="224" t="s">
        <v>144</v>
      </c>
      <c r="F6" s="224" t="s">
        <v>145</v>
      </c>
      <c r="G6" s="212"/>
      <c r="H6" s="375" t="s">
        <v>146</v>
      </c>
      <c r="I6" s="376"/>
      <c r="J6" s="376"/>
      <c r="K6" s="215">
        <f>SUM(C7:C35)</f>
        <v>0</v>
      </c>
      <c r="L6" s="213"/>
      <c r="M6" s="216"/>
    </row>
    <row r="7" spans="1:13" s="38" customFormat="1" ht="18.600000000000001">
      <c r="A7" s="225" t="s">
        <v>147</v>
      </c>
      <c r="B7" s="226">
        <v>0.6</v>
      </c>
      <c r="C7" s="227"/>
      <c r="D7" s="227"/>
      <c r="E7" s="228"/>
      <c r="F7" s="229">
        <f>C7*E7</f>
        <v>0</v>
      </c>
      <c r="G7" s="212"/>
      <c r="H7" s="375" t="s">
        <v>148</v>
      </c>
      <c r="I7" s="376"/>
      <c r="J7" s="376"/>
      <c r="K7" s="215">
        <f>SUM(C7:C23)</f>
        <v>0</v>
      </c>
      <c r="L7" s="213"/>
      <c r="M7" s="212"/>
    </row>
    <row r="8" spans="1:13" s="38" customFormat="1" ht="18.600000000000001">
      <c r="A8" s="225" t="s">
        <v>149</v>
      </c>
      <c r="B8" s="226">
        <v>0.6</v>
      </c>
      <c r="C8" s="227"/>
      <c r="D8" s="227"/>
      <c r="E8" s="228"/>
      <c r="F8" s="229">
        <f t="shared" ref="F8:F35" si="0">C8*E8</f>
        <v>0</v>
      </c>
      <c r="G8" s="212"/>
      <c r="H8" s="375" t="s">
        <v>150</v>
      </c>
      <c r="I8" s="376"/>
      <c r="J8" s="376"/>
      <c r="K8" s="215">
        <f>SUM(C25:C29)</f>
        <v>0</v>
      </c>
      <c r="L8" s="213"/>
      <c r="M8" s="214"/>
    </row>
    <row r="9" spans="1:13" s="38" customFormat="1" ht="18.600000000000001">
      <c r="A9" s="225" t="s">
        <v>151</v>
      </c>
      <c r="B9" s="226">
        <v>0.6</v>
      </c>
      <c r="C9" s="227"/>
      <c r="D9" s="227"/>
      <c r="E9" s="228"/>
      <c r="F9" s="229">
        <f t="shared" si="0"/>
        <v>0</v>
      </c>
      <c r="G9" s="212"/>
      <c r="H9" s="375" t="s">
        <v>152</v>
      </c>
      <c r="I9" s="376"/>
      <c r="J9" s="376"/>
      <c r="K9" s="217" t="e">
        <f>(K7+K8)/K6</f>
        <v>#DIV/0!</v>
      </c>
      <c r="L9" s="213"/>
      <c r="M9" s="214"/>
    </row>
    <row r="10" spans="1:13" s="38" customFormat="1" ht="18.600000000000001">
      <c r="A10" s="225" t="s">
        <v>153</v>
      </c>
      <c r="B10" s="226">
        <v>0.6</v>
      </c>
      <c r="C10" s="227"/>
      <c r="D10" s="227"/>
      <c r="E10" s="228"/>
      <c r="F10" s="229">
        <f t="shared" si="0"/>
        <v>0</v>
      </c>
      <c r="G10" s="212"/>
      <c r="H10" s="377"/>
      <c r="I10" s="378"/>
      <c r="J10" s="378"/>
      <c r="K10" s="215"/>
      <c r="L10" s="213"/>
      <c r="M10" s="214"/>
    </row>
    <row r="11" spans="1:13" s="38" customFormat="1" ht="18.600000000000001">
      <c r="A11" s="225" t="s">
        <v>154</v>
      </c>
      <c r="B11" s="226">
        <v>0.6</v>
      </c>
      <c r="C11" s="227"/>
      <c r="D11" s="227"/>
      <c r="E11" s="228"/>
      <c r="F11" s="229">
        <f t="shared" si="0"/>
        <v>0</v>
      </c>
      <c r="G11" s="212"/>
      <c r="H11" s="375" t="s">
        <v>155</v>
      </c>
      <c r="I11" s="376"/>
      <c r="J11" s="376"/>
      <c r="K11" s="232">
        <f>SUMPRODUCT(C7:C35,D7:D35)</f>
        <v>0</v>
      </c>
      <c r="L11" s="213"/>
      <c r="M11" s="214"/>
    </row>
    <row r="12" spans="1:13" s="38" customFormat="1" ht="18.600000000000001">
      <c r="A12" s="225"/>
      <c r="B12" s="230"/>
      <c r="C12" s="227"/>
      <c r="D12" s="227"/>
      <c r="E12" s="228"/>
      <c r="F12" s="229"/>
      <c r="G12" s="212"/>
      <c r="H12" s="375" t="s">
        <v>145</v>
      </c>
      <c r="I12" s="376"/>
      <c r="J12" s="376"/>
      <c r="K12" s="231">
        <f>SUM(F7:F35)+SUM(M5:M27)</f>
        <v>0</v>
      </c>
      <c r="L12" s="213"/>
      <c r="M12" s="214"/>
    </row>
    <row r="13" spans="1:13" s="38" customFormat="1" ht="18.600000000000001">
      <c r="A13" s="225" t="s">
        <v>147</v>
      </c>
      <c r="B13" s="226">
        <v>0.7</v>
      </c>
      <c r="C13" s="227"/>
      <c r="D13" s="227"/>
      <c r="E13" s="228"/>
      <c r="F13" s="229">
        <f t="shared" si="0"/>
        <v>0</v>
      </c>
      <c r="G13" s="212"/>
      <c r="H13" s="377"/>
      <c r="I13" s="378"/>
      <c r="J13" s="378"/>
      <c r="K13" s="215"/>
      <c r="L13" s="213"/>
      <c r="M13" s="214"/>
    </row>
    <row r="14" spans="1:13" s="38" customFormat="1" ht="18.600000000000001">
      <c r="A14" s="225" t="s">
        <v>149</v>
      </c>
      <c r="B14" s="226">
        <v>0.7</v>
      </c>
      <c r="C14" s="227"/>
      <c r="D14" s="227"/>
      <c r="E14" s="228"/>
      <c r="F14" s="229">
        <f t="shared" si="0"/>
        <v>0</v>
      </c>
      <c r="G14" s="212"/>
      <c r="H14" s="375" t="s">
        <v>156</v>
      </c>
      <c r="I14" s="376"/>
      <c r="J14" s="376"/>
      <c r="K14" s="215">
        <f>SUM(C7:C11)</f>
        <v>0</v>
      </c>
      <c r="L14" s="213"/>
      <c r="M14" s="214"/>
    </row>
    <row r="15" spans="1:13" s="38" customFormat="1" ht="18.600000000000001">
      <c r="A15" s="225" t="s">
        <v>151</v>
      </c>
      <c r="B15" s="226">
        <v>0.7</v>
      </c>
      <c r="C15" s="227"/>
      <c r="D15" s="227"/>
      <c r="E15" s="228"/>
      <c r="F15" s="229">
        <f t="shared" si="0"/>
        <v>0</v>
      </c>
      <c r="G15" s="212"/>
      <c r="H15" s="375" t="s">
        <v>157</v>
      </c>
      <c r="I15" s="376"/>
      <c r="J15" s="376"/>
      <c r="K15" s="215">
        <f>SUM(C13:C17)</f>
        <v>0</v>
      </c>
      <c r="L15" s="213"/>
      <c r="M15" s="214"/>
    </row>
    <row r="16" spans="1:13" s="38" customFormat="1" ht="18.600000000000001">
      <c r="A16" s="225" t="s">
        <v>153</v>
      </c>
      <c r="B16" s="226">
        <v>0.7</v>
      </c>
      <c r="C16" s="227"/>
      <c r="D16" s="227"/>
      <c r="E16" s="228"/>
      <c r="F16" s="229">
        <f t="shared" si="0"/>
        <v>0</v>
      </c>
      <c r="G16" s="212"/>
      <c r="H16" s="375" t="s">
        <v>158</v>
      </c>
      <c r="I16" s="376"/>
      <c r="J16" s="376"/>
      <c r="K16" s="215">
        <f>SUM(C19:C23)</f>
        <v>0</v>
      </c>
      <c r="L16" s="213"/>
      <c r="M16" s="214"/>
    </row>
    <row r="17" spans="1:13" s="38" customFormat="1" ht="18.600000000000001">
      <c r="A17" s="225" t="s">
        <v>154</v>
      </c>
      <c r="B17" s="226">
        <v>0.7</v>
      </c>
      <c r="C17" s="227"/>
      <c r="D17" s="227"/>
      <c r="E17" s="228"/>
      <c r="F17" s="229">
        <f t="shared" si="0"/>
        <v>0</v>
      </c>
      <c r="G17" s="212"/>
      <c r="H17" s="375" t="s">
        <v>159</v>
      </c>
      <c r="I17" s="376"/>
      <c r="J17" s="376"/>
      <c r="K17" s="215">
        <f>SUM(C25:C29)</f>
        <v>0</v>
      </c>
      <c r="L17" s="213"/>
      <c r="M17" s="214"/>
    </row>
    <row r="18" spans="1:13" s="38" customFormat="1" ht="18.600000000000001">
      <c r="A18" s="225"/>
      <c r="B18" s="230"/>
      <c r="C18" s="227"/>
      <c r="D18" s="227"/>
      <c r="E18" s="228"/>
      <c r="F18" s="229"/>
      <c r="G18" s="212"/>
      <c r="H18" s="373" t="s">
        <v>160</v>
      </c>
      <c r="I18" s="374"/>
      <c r="J18" s="374"/>
      <c r="K18" s="218">
        <f>SUM(C31:C35)</f>
        <v>0</v>
      </c>
      <c r="L18" s="213"/>
      <c r="M18" s="214"/>
    </row>
    <row r="19" spans="1:13" s="38" customFormat="1" ht="18.600000000000001">
      <c r="A19" s="225" t="s">
        <v>147</v>
      </c>
      <c r="B19" s="226">
        <v>0.8</v>
      </c>
      <c r="C19" s="227"/>
      <c r="D19" s="227"/>
      <c r="E19" s="228"/>
      <c r="F19" s="229">
        <f t="shared" si="0"/>
        <v>0</v>
      </c>
      <c r="G19" s="212"/>
      <c r="H19" s="212"/>
      <c r="I19" s="212"/>
      <c r="J19" s="212"/>
      <c r="K19" s="212"/>
      <c r="L19" s="213"/>
      <c r="M19" s="214"/>
    </row>
    <row r="20" spans="1:13" s="38" customFormat="1" ht="18.600000000000001">
      <c r="A20" s="225" t="s">
        <v>149</v>
      </c>
      <c r="B20" s="226">
        <v>0.8</v>
      </c>
      <c r="C20" s="227"/>
      <c r="D20" s="227"/>
      <c r="E20" s="228"/>
      <c r="F20" s="229">
        <f t="shared" si="0"/>
        <v>0</v>
      </c>
      <c r="G20" s="212"/>
      <c r="H20" s="219"/>
      <c r="I20" s="220"/>
      <c r="J20" s="221"/>
      <c r="K20" s="221"/>
      <c r="L20" s="213"/>
      <c r="M20" s="214"/>
    </row>
    <row r="21" spans="1:13" s="38" customFormat="1" ht="18.600000000000001">
      <c r="A21" s="225" t="s">
        <v>151</v>
      </c>
      <c r="B21" s="226">
        <v>0.8</v>
      </c>
      <c r="C21" s="227"/>
      <c r="D21" s="227"/>
      <c r="E21" s="228"/>
      <c r="F21" s="229">
        <f t="shared" si="0"/>
        <v>0</v>
      </c>
      <c r="G21" s="212"/>
      <c r="H21" s="212"/>
      <c r="I21" s="222"/>
      <c r="J21" s="221"/>
      <c r="K21" s="221"/>
      <c r="L21" s="213"/>
      <c r="M21" s="214"/>
    </row>
    <row r="22" spans="1:13" s="38" customFormat="1" ht="18.600000000000001">
      <c r="A22" s="225" t="s">
        <v>153</v>
      </c>
      <c r="B22" s="226">
        <v>0.8</v>
      </c>
      <c r="C22" s="227"/>
      <c r="D22" s="227"/>
      <c r="E22" s="228"/>
      <c r="F22" s="229">
        <f t="shared" si="0"/>
        <v>0</v>
      </c>
      <c r="G22" s="212"/>
      <c r="H22" s="219"/>
      <c r="I22" s="220"/>
      <c r="J22" s="221"/>
      <c r="K22" s="221"/>
      <c r="L22" s="213"/>
      <c r="M22" s="214"/>
    </row>
    <row r="23" spans="1:13" s="38" customFormat="1" ht="18.600000000000001">
      <c r="A23" s="225" t="s">
        <v>154</v>
      </c>
      <c r="B23" s="226">
        <v>0.8</v>
      </c>
      <c r="C23" s="227"/>
      <c r="D23" s="227"/>
      <c r="E23" s="228"/>
      <c r="F23" s="229">
        <f t="shared" si="0"/>
        <v>0</v>
      </c>
      <c r="G23" s="212"/>
      <c r="H23" s="219"/>
      <c r="I23" s="220"/>
      <c r="J23" s="221"/>
      <c r="K23" s="221"/>
      <c r="L23" s="213"/>
      <c r="M23" s="214"/>
    </row>
    <row r="24" spans="1:13" s="38" customFormat="1" ht="18.600000000000001">
      <c r="A24" s="225"/>
      <c r="B24" s="230"/>
      <c r="C24" s="227"/>
      <c r="D24" s="227"/>
      <c r="E24" s="228"/>
      <c r="F24" s="229"/>
      <c r="G24" s="212"/>
      <c r="H24" s="219"/>
      <c r="I24" s="220"/>
      <c r="J24" s="221"/>
      <c r="K24" s="221"/>
      <c r="L24" s="213"/>
      <c r="M24" s="214"/>
    </row>
    <row r="25" spans="1:13" s="38" customFormat="1" ht="18.600000000000001">
      <c r="A25" s="225" t="s">
        <v>147</v>
      </c>
      <c r="B25" s="226">
        <v>1.2</v>
      </c>
      <c r="C25" s="227"/>
      <c r="D25" s="227"/>
      <c r="E25" s="228"/>
      <c r="F25" s="229">
        <f t="shared" si="0"/>
        <v>0</v>
      </c>
      <c r="G25" s="212"/>
      <c r="H25" s="219"/>
      <c r="I25" s="220"/>
      <c r="J25" s="221"/>
      <c r="K25" s="221"/>
      <c r="L25" s="213"/>
      <c r="M25" s="214"/>
    </row>
    <row r="26" spans="1:13" s="38" customFormat="1" ht="18.600000000000001">
      <c r="A26" s="225" t="s">
        <v>149</v>
      </c>
      <c r="B26" s="226">
        <v>1.2</v>
      </c>
      <c r="C26" s="227"/>
      <c r="D26" s="227"/>
      <c r="E26" s="228"/>
      <c r="F26" s="229">
        <f t="shared" si="0"/>
        <v>0</v>
      </c>
      <c r="G26" s="212"/>
      <c r="H26" s="219"/>
      <c r="I26" s="220"/>
      <c r="J26" s="221"/>
      <c r="K26" s="221"/>
      <c r="L26" s="213"/>
      <c r="M26" s="214"/>
    </row>
    <row r="27" spans="1:13" s="38" customFormat="1" ht="18.600000000000001">
      <c r="A27" s="225" t="s">
        <v>151</v>
      </c>
      <c r="B27" s="226">
        <v>1.2</v>
      </c>
      <c r="C27" s="227"/>
      <c r="D27" s="227"/>
      <c r="E27" s="228"/>
      <c r="F27" s="229">
        <f t="shared" si="0"/>
        <v>0</v>
      </c>
      <c r="G27" s="212"/>
      <c r="H27" s="212"/>
      <c r="I27" s="212"/>
      <c r="J27" s="212"/>
      <c r="K27" s="212"/>
      <c r="L27" s="213"/>
      <c r="M27" s="214"/>
    </row>
    <row r="28" spans="1:13" s="38" customFormat="1" ht="18.600000000000001">
      <c r="A28" s="225" t="s">
        <v>153</v>
      </c>
      <c r="B28" s="226">
        <v>1.2</v>
      </c>
      <c r="C28" s="227"/>
      <c r="D28" s="227"/>
      <c r="E28" s="228"/>
      <c r="F28" s="229">
        <f t="shared" si="0"/>
        <v>0</v>
      </c>
      <c r="G28" s="212"/>
      <c r="H28" s="212"/>
      <c r="I28" s="212"/>
      <c r="J28" s="212"/>
      <c r="K28" s="212"/>
      <c r="L28" s="212"/>
      <c r="M28" s="212"/>
    </row>
    <row r="29" spans="1:13" s="38" customFormat="1" ht="18.600000000000001">
      <c r="A29" s="225" t="s">
        <v>154</v>
      </c>
      <c r="B29" s="226">
        <v>1.2</v>
      </c>
      <c r="C29" s="227"/>
      <c r="D29" s="227"/>
      <c r="E29" s="228"/>
      <c r="F29" s="229">
        <f t="shared" si="0"/>
        <v>0</v>
      </c>
      <c r="G29" s="212"/>
      <c r="H29" s="212"/>
      <c r="I29" s="212"/>
      <c r="J29" s="212"/>
      <c r="K29" s="212"/>
      <c r="L29" s="212"/>
      <c r="M29" s="212"/>
    </row>
    <row r="30" spans="1:13" s="38" customFormat="1" ht="18.600000000000001">
      <c r="A30" s="225"/>
      <c r="B30" s="230"/>
      <c r="C30" s="227"/>
      <c r="D30" s="227"/>
      <c r="E30" s="228"/>
      <c r="F30" s="229"/>
      <c r="G30" s="212"/>
      <c r="H30" s="212"/>
      <c r="I30" s="212"/>
      <c r="J30" s="212"/>
      <c r="K30" s="212"/>
      <c r="L30" s="212"/>
      <c r="M30" s="212"/>
    </row>
    <row r="31" spans="1:13" s="38" customFormat="1" ht="18.600000000000001">
      <c r="A31" s="225" t="s">
        <v>147</v>
      </c>
      <c r="B31" s="230" t="s">
        <v>161</v>
      </c>
      <c r="C31" s="227"/>
      <c r="D31" s="227"/>
      <c r="E31" s="228"/>
      <c r="F31" s="229">
        <f t="shared" si="0"/>
        <v>0</v>
      </c>
      <c r="G31" s="212"/>
      <c r="H31" s="212"/>
      <c r="I31" s="212"/>
      <c r="J31" s="212"/>
      <c r="K31" s="212"/>
      <c r="L31" s="212"/>
      <c r="M31" s="212"/>
    </row>
    <row r="32" spans="1:13" s="38" customFormat="1" ht="18.600000000000001">
      <c r="A32" s="225" t="s">
        <v>149</v>
      </c>
      <c r="B32" s="230" t="s">
        <v>161</v>
      </c>
      <c r="C32" s="227"/>
      <c r="D32" s="227"/>
      <c r="E32" s="228"/>
      <c r="F32" s="229">
        <f t="shared" si="0"/>
        <v>0</v>
      </c>
      <c r="G32" s="212"/>
      <c r="H32" s="212"/>
      <c r="I32" s="212"/>
      <c r="J32" s="212"/>
      <c r="K32" s="212"/>
      <c r="L32" s="212"/>
      <c r="M32" s="212"/>
    </row>
    <row r="33" spans="1:13" s="38" customFormat="1" ht="18.600000000000001">
      <c r="A33" s="225" t="s">
        <v>151</v>
      </c>
      <c r="B33" s="230" t="s">
        <v>161</v>
      </c>
      <c r="C33" s="227"/>
      <c r="D33" s="227"/>
      <c r="E33" s="228"/>
      <c r="F33" s="229">
        <f t="shared" si="0"/>
        <v>0</v>
      </c>
      <c r="G33" s="212"/>
      <c r="H33" s="212"/>
      <c r="I33" s="212"/>
      <c r="J33" s="212"/>
      <c r="K33" s="212"/>
      <c r="L33" s="212"/>
      <c r="M33" s="212"/>
    </row>
    <row r="34" spans="1:13" s="38" customFormat="1" ht="18.600000000000001">
      <c r="A34" s="225" t="s">
        <v>153</v>
      </c>
      <c r="B34" s="230" t="s">
        <v>161</v>
      </c>
      <c r="C34" s="227"/>
      <c r="D34" s="227"/>
      <c r="E34" s="228"/>
      <c r="F34" s="229">
        <f t="shared" si="0"/>
        <v>0</v>
      </c>
      <c r="G34" s="212"/>
      <c r="H34" s="212"/>
      <c r="I34" s="212"/>
      <c r="J34" s="212"/>
      <c r="K34" s="212"/>
      <c r="L34" s="212"/>
      <c r="M34" s="212"/>
    </row>
    <row r="35" spans="1:13" s="38" customFormat="1" ht="18.600000000000001">
      <c r="A35" s="225" t="s">
        <v>154</v>
      </c>
      <c r="B35" s="230" t="s">
        <v>161</v>
      </c>
      <c r="C35" s="227"/>
      <c r="D35" s="227"/>
      <c r="E35" s="228"/>
      <c r="F35" s="229">
        <f t="shared" si="0"/>
        <v>0</v>
      </c>
      <c r="G35" s="212"/>
      <c r="H35" s="212"/>
      <c r="I35" s="212"/>
      <c r="J35" s="212"/>
      <c r="K35" s="212"/>
      <c r="L35" s="212"/>
      <c r="M35" s="212"/>
    </row>
    <row r="36" spans="1:13" ht="14.45">
      <c r="A36" s="212"/>
      <c r="B36" s="212"/>
      <c r="C36" s="212"/>
      <c r="D36" s="212"/>
      <c r="E36" s="212"/>
      <c r="F36" s="212"/>
      <c r="G36" s="212"/>
      <c r="H36" s="212"/>
      <c r="I36" s="212"/>
      <c r="J36" s="212"/>
      <c r="K36" s="212"/>
      <c r="L36" s="212"/>
      <c r="M36" s="212"/>
    </row>
    <row r="37" spans="1:13" ht="14.45">
      <c r="A37" s="223" t="s">
        <v>162</v>
      </c>
      <c r="B37" s="212"/>
      <c r="C37" s="212"/>
      <c r="D37" s="212"/>
      <c r="E37" s="212"/>
      <c r="F37" s="212"/>
      <c r="G37" s="212"/>
      <c r="H37" s="212"/>
      <c r="I37" s="212"/>
      <c r="J37" s="212"/>
      <c r="K37" s="212"/>
      <c r="L37" s="212"/>
      <c r="M37" s="212"/>
    </row>
    <row r="38" spans="1:13" ht="14.45">
      <c r="A38" s="212"/>
      <c r="B38" s="212"/>
      <c r="C38" s="212"/>
      <c r="D38" s="212"/>
      <c r="E38" s="212"/>
      <c r="F38" s="212"/>
      <c r="G38" s="212"/>
      <c r="H38" s="212"/>
      <c r="I38" s="212"/>
      <c r="J38" s="212"/>
      <c r="K38" s="212"/>
      <c r="L38" s="212"/>
      <c r="M38" s="212"/>
    </row>
    <row r="39" spans="1:13" ht="14.45">
      <c r="A39" s="212"/>
      <c r="B39" s="212"/>
      <c r="C39" s="212"/>
      <c r="D39" s="212"/>
      <c r="E39" s="212"/>
      <c r="F39" s="212"/>
      <c r="G39" s="212"/>
      <c r="H39" s="212"/>
      <c r="I39" s="212"/>
      <c r="J39" s="212"/>
      <c r="K39" s="212"/>
      <c r="L39" s="212"/>
      <c r="M39" s="212"/>
    </row>
    <row r="40" spans="1:13" ht="14.45">
      <c r="A40" s="212"/>
      <c r="B40" s="212"/>
      <c r="C40" s="212"/>
      <c r="D40" s="212"/>
      <c r="E40" s="212"/>
      <c r="F40" s="212"/>
      <c r="G40" s="212"/>
      <c r="H40" s="212"/>
      <c r="I40" s="212"/>
      <c r="J40" s="212"/>
      <c r="K40" s="212"/>
      <c r="L40" s="212"/>
      <c r="M40" s="212"/>
    </row>
    <row r="41" spans="1:13" ht="14.45">
      <c r="A41" s="212"/>
      <c r="B41" s="212"/>
      <c r="C41" s="212"/>
      <c r="D41" s="212"/>
      <c r="E41" s="212"/>
      <c r="F41" s="212"/>
      <c r="G41" s="212"/>
      <c r="H41" s="212"/>
      <c r="I41" s="212"/>
      <c r="J41" s="212"/>
      <c r="K41" s="212"/>
      <c r="L41" s="212"/>
      <c r="M41" s="212"/>
    </row>
    <row r="42" spans="1:13" ht="14.45">
      <c r="A42" s="212"/>
      <c r="B42" s="212"/>
      <c r="C42" s="212"/>
      <c r="D42" s="212"/>
      <c r="E42" s="212"/>
      <c r="F42" s="212"/>
      <c r="G42" s="212"/>
      <c r="H42" s="212"/>
      <c r="I42" s="212"/>
      <c r="J42" s="212"/>
      <c r="K42" s="212"/>
      <c r="L42" s="212"/>
      <c r="M42" s="212"/>
    </row>
    <row r="43" spans="1:13" ht="14.45">
      <c r="A43" s="212"/>
      <c r="B43" s="212"/>
      <c r="C43" s="212"/>
      <c r="D43" s="212"/>
      <c r="E43" s="212"/>
      <c r="F43" s="212"/>
      <c r="G43" s="212"/>
      <c r="H43" s="212"/>
      <c r="I43" s="212"/>
      <c r="J43" s="212"/>
      <c r="K43" s="212"/>
      <c r="L43" s="212"/>
      <c r="M43" s="212"/>
    </row>
    <row r="44" spans="1:13" ht="14.45">
      <c r="A44" s="212"/>
      <c r="B44" s="212"/>
      <c r="C44" s="212"/>
      <c r="D44" s="212"/>
      <c r="E44" s="212"/>
      <c r="F44" s="212"/>
      <c r="G44" s="212"/>
      <c r="H44" s="212"/>
      <c r="I44" s="212"/>
      <c r="J44" s="212"/>
      <c r="K44" s="212"/>
      <c r="L44" s="212"/>
      <c r="M44" s="212"/>
    </row>
    <row r="45" spans="1:13" ht="14.45">
      <c r="A45" s="212"/>
      <c r="B45" s="212"/>
      <c r="C45" s="212"/>
      <c r="D45" s="212"/>
      <c r="E45" s="212"/>
      <c r="F45" s="212"/>
      <c r="G45" s="212"/>
      <c r="H45" s="212"/>
      <c r="I45" s="212"/>
      <c r="J45" s="212"/>
      <c r="K45" s="212"/>
      <c r="L45" s="212"/>
      <c r="M45" s="212"/>
    </row>
    <row r="46" spans="1:13" ht="14.45">
      <c r="A46" s="212"/>
      <c r="B46" s="212"/>
      <c r="C46" s="212"/>
      <c r="D46" s="212"/>
      <c r="E46" s="212"/>
      <c r="F46" s="212"/>
      <c r="G46" s="212"/>
      <c r="H46" s="212"/>
      <c r="I46" s="212"/>
      <c r="J46" s="212"/>
      <c r="K46" s="212"/>
      <c r="L46" s="212"/>
      <c r="M46" s="212"/>
    </row>
    <row r="47" spans="1:13" ht="14.45">
      <c r="A47" s="212"/>
      <c r="B47" s="212"/>
      <c r="C47" s="212"/>
      <c r="D47" s="212"/>
      <c r="E47" s="212"/>
      <c r="F47" s="212"/>
      <c r="G47" s="212"/>
      <c r="H47" s="212"/>
      <c r="I47" s="212"/>
      <c r="J47" s="212"/>
      <c r="K47" s="212"/>
      <c r="L47" s="212"/>
      <c r="M47" s="212"/>
    </row>
    <row r="48" spans="1:13" ht="14.45">
      <c r="A48" s="212"/>
      <c r="B48" s="212"/>
      <c r="C48" s="212"/>
      <c r="D48" s="212"/>
      <c r="E48" s="212"/>
      <c r="F48" s="212"/>
      <c r="G48" s="212"/>
      <c r="H48" s="212"/>
      <c r="I48" s="212"/>
      <c r="J48" s="212"/>
      <c r="K48" s="212"/>
      <c r="L48" s="212"/>
      <c r="M48" s="212"/>
    </row>
    <row r="49" spans="1:13" ht="14.45">
      <c r="A49" s="212"/>
      <c r="B49" s="212"/>
      <c r="C49" s="212"/>
      <c r="D49" s="212"/>
      <c r="E49" s="212"/>
      <c r="F49" s="212"/>
      <c r="G49" s="212"/>
      <c r="H49" s="212"/>
      <c r="I49" s="212"/>
      <c r="J49" s="212"/>
      <c r="K49" s="212"/>
      <c r="L49" s="212"/>
      <c r="M49" s="212"/>
    </row>
    <row r="50" spans="1:13" ht="14.45">
      <c r="A50" s="212"/>
      <c r="B50" s="212"/>
      <c r="C50" s="212"/>
      <c r="D50" s="212"/>
      <c r="E50" s="212"/>
      <c r="F50" s="212"/>
      <c r="G50" s="212"/>
      <c r="H50" s="212"/>
      <c r="I50" s="212"/>
      <c r="J50" s="212"/>
      <c r="K50" s="212"/>
      <c r="L50" s="212"/>
      <c r="M50" s="212"/>
    </row>
    <row r="51" spans="1:13" ht="14.45">
      <c r="A51" s="212"/>
      <c r="B51" s="212"/>
      <c r="C51" s="212"/>
      <c r="D51" s="212"/>
      <c r="E51" s="212"/>
      <c r="F51" s="212"/>
      <c r="G51" s="212"/>
      <c r="H51" s="212"/>
      <c r="I51" s="212"/>
      <c r="J51" s="212"/>
      <c r="K51" s="212"/>
      <c r="L51" s="212"/>
      <c r="M51" s="212"/>
    </row>
    <row r="52" spans="1:13" ht="14.45">
      <c r="A52" s="212"/>
      <c r="B52" s="212"/>
      <c r="C52" s="212"/>
      <c r="D52" s="212"/>
      <c r="E52" s="212"/>
      <c r="F52" s="212"/>
      <c r="G52" s="212"/>
      <c r="H52" s="212"/>
      <c r="I52" s="212"/>
      <c r="J52" s="212"/>
      <c r="K52" s="212"/>
      <c r="L52" s="212"/>
      <c r="M52" s="212"/>
    </row>
    <row r="53" spans="1:13" ht="14.45">
      <c r="A53" s="212"/>
      <c r="B53" s="212"/>
      <c r="C53" s="212"/>
      <c r="D53" s="212"/>
      <c r="E53" s="212"/>
      <c r="F53" s="212"/>
      <c r="G53" s="212"/>
      <c r="H53" s="212"/>
      <c r="I53" s="212"/>
      <c r="J53" s="212"/>
      <c r="K53" s="212"/>
      <c r="L53" s="212"/>
      <c r="M53" s="212"/>
    </row>
    <row r="54" spans="1:13" ht="14.45">
      <c r="A54" s="212"/>
      <c r="B54" s="212"/>
      <c r="C54" s="212"/>
      <c r="D54" s="212"/>
      <c r="E54" s="212"/>
      <c r="F54" s="212"/>
      <c r="G54" s="212"/>
      <c r="H54" s="212"/>
      <c r="I54" s="212"/>
      <c r="J54" s="212"/>
      <c r="K54" s="212"/>
      <c r="L54" s="212"/>
      <c r="M54" s="212"/>
    </row>
    <row r="55" spans="1:13" ht="14.45">
      <c r="A55" s="212"/>
      <c r="B55" s="212"/>
      <c r="C55" s="212"/>
      <c r="D55" s="212"/>
      <c r="E55" s="212"/>
      <c r="F55" s="212"/>
      <c r="G55" s="212"/>
      <c r="H55" s="212"/>
      <c r="I55" s="212"/>
      <c r="J55" s="212"/>
      <c r="K55" s="212"/>
      <c r="L55" s="212"/>
      <c r="M55" s="212"/>
    </row>
    <row r="56" spans="1:13" ht="14.45">
      <c r="A56" s="212"/>
      <c r="B56" s="212"/>
      <c r="C56" s="212"/>
      <c r="D56" s="212"/>
      <c r="E56" s="212"/>
      <c r="F56" s="212"/>
      <c r="G56" s="212"/>
      <c r="H56" s="212"/>
      <c r="I56" s="212"/>
      <c r="J56" s="212"/>
      <c r="K56" s="212"/>
      <c r="L56" s="212"/>
      <c r="M56" s="212"/>
    </row>
    <row r="57" spans="1:13" ht="14.45">
      <c r="A57" s="212"/>
      <c r="B57" s="212"/>
      <c r="C57" s="212"/>
      <c r="D57" s="212"/>
      <c r="E57" s="212"/>
      <c r="F57" s="212"/>
      <c r="G57" s="212"/>
      <c r="H57" s="212"/>
      <c r="I57" s="212"/>
      <c r="J57" s="212"/>
      <c r="K57" s="212"/>
      <c r="L57" s="212"/>
      <c r="M57" s="212"/>
    </row>
    <row r="58" spans="1:13" ht="14.45">
      <c r="A58" s="212"/>
      <c r="B58" s="212"/>
      <c r="C58" s="212"/>
      <c r="D58" s="212"/>
      <c r="E58" s="212"/>
      <c r="F58" s="212"/>
      <c r="G58" s="212"/>
      <c r="H58" s="212"/>
      <c r="I58" s="212"/>
      <c r="J58" s="212"/>
      <c r="K58" s="212"/>
      <c r="L58" s="212"/>
      <c r="M58" s="212"/>
    </row>
    <row r="59" spans="1:13" ht="14.45">
      <c r="A59" s="212"/>
      <c r="B59" s="212"/>
      <c r="C59" s="212"/>
      <c r="D59" s="212"/>
      <c r="E59" s="212"/>
      <c r="F59" s="212"/>
      <c r="G59" s="212"/>
      <c r="H59" s="212"/>
      <c r="I59" s="212"/>
      <c r="J59" s="212"/>
      <c r="K59" s="212"/>
      <c r="L59" s="212"/>
      <c r="M59" s="212"/>
    </row>
    <row r="60" spans="1:13" ht="14.45">
      <c r="A60" s="212"/>
      <c r="B60" s="212"/>
      <c r="C60" s="212"/>
      <c r="D60" s="212"/>
      <c r="E60" s="212"/>
      <c r="F60" s="212"/>
      <c r="G60" s="212"/>
      <c r="H60" s="212"/>
      <c r="I60" s="212"/>
      <c r="J60" s="212"/>
      <c r="K60" s="212"/>
      <c r="L60" s="212"/>
      <c r="M60" s="212"/>
    </row>
    <row r="61" spans="1:13" ht="14.45">
      <c r="A61" s="212"/>
      <c r="B61" s="212"/>
      <c r="C61" s="212"/>
      <c r="D61" s="212"/>
      <c r="E61" s="212"/>
      <c r="F61" s="212"/>
      <c r="G61" s="212"/>
      <c r="H61" s="212"/>
      <c r="I61" s="212"/>
      <c r="J61" s="212"/>
      <c r="K61" s="212"/>
      <c r="L61" s="212"/>
      <c r="M61" s="212"/>
    </row>
    <row r="62" spans="1:13" ht="14.45">
      <c r="A62" s="212"/>
      <c r="B62" s="212"/>
      <c r="C62" s="212"/>
      <c r="D62" s="212"/>
      <c r="E62" s="212"/>
      <c r="F62" s="212"/>
      <c r="G62" s="212"/>
      <c r="H62" s="212"/>
      <c r="I62" s="212"/>
      <c r="J62" s="212"/>
      <c r="K62" s="212"/>
      <c r="L62" s="212"/>
      <c r="M62" s="212"/>
    </row>
    <row r="63" spans="1:13" ht="14.45">
      <c r="A63" s="212"/>
      <c r="B63" s="212"/>
      <c r="C63" s="212"/>
      <c r="D63" s="212"/>
      <c r="E63" s="212"/>
      <c r="F63" s="212"/>
      <c r="G63" s="212"/>
      <c r="H63" s="212"/>
      <c r="I63" s="212"/>
      <c r="J63" s="212"/>
      <c r="K63" s="212"/>
      <c r="L63" s="212"/>
      <c r="M63" s="212"/>
    </row>
    <row r="64" spans="1:13" ht="14.45">
      <c r="A64" s="212"/>
      <c r="B64" s="212"/>
      <c r="C64" s="212"/>
      <c r="D64" s="212"/>
      <c r="E64" s="212"/>
      <c r="F64" s="212"/>
      <c r="G64" s="212"/>
      <c r="H64" s="212"/>
      <c r="I64" s="212"/>
      <c r="J64" s="212"/>
      <c r="K64" s="212"/>
      <c r="L64" s="212"/>
      <c r="M64" s="212"/>
    </row>
    <row r="65" spans="1:13" ht="14.45">
      <c r="A65" s="212"/>
      <c r="B65" s="212"/>
      <c r="C65" s="212"/>
      <c r="D65" s="212"/>
      <c r="E65" s="212"/>
      <c r="F65" s="212"/>
      <c r="G65" s="212"/>
      <c r="H65" s="212"/>
      <c r="I65" s="212"/>
      <c r="J65" s="212"/>
      <c r="K65" s="212"/>
      <c r="L65" s="212"/>
      <c r="M65" s="212"/>
    </row>
    <row r="66" spans="1:13" ht="14.45">
      <c r="A66" s="212"/>
      <c r="B66" s="212"/>
      <c r="C66" s="212"/>
      <c r="D66" s="212"/>
      <c r="E66" s="212"/>
      <c r="F66" s="212"/>
      <c r="G66" s="212"/>
      <c r="H66" s="212"/>
      <c r="I66" s="212"/>
      <c r="J66" s="212"/>
      <c r="K66" s="212"/>
      <c r="L66" s="212"/>
      <c r="M66" s="212"/>
    </row>
    <row r="67" spans="1:13" ht="14.45">
      <c r="A67" s="212"/>
      <c r="B67" s="212"/>
      <c r="C67" s="212"/>
      <c r="D67" s="212"/>
      <c r="E67" s="212"/>
      <c r="F67" s="212"/>
      <c r="G67" s="212"/>
      <c r="H67" s="212"/>
      <c r="I67" s="212"/>
      <c r="J67" s="212"/>
      <c r="K67" s="212"/>
      <c r="L67" s="212"/>
      <c r="M67" s="212"/>
    </row>
    <row r="68" spans="1:13" ht="14.45">
      <c r="A68" s="212"/>
      <c r="B68" s="212"/>
      <c r="C68" s="212"/>
      <c r="D68" s="212"/>
      <c r="E68" s="212"/>
      <c r="F68" s="212"/>
      <c r="G68" s="212"/>
      <c r="H68" s="212"/>
      <c r="I68" s="212"/>
      <c r="J68" s="212"/>
      <c r="K68" s="212"/>
      <c r="L68" s="212"/>
      <c r="M68" s="212"/>
    </row>
    <row r="69" spans="1:13" ht="14.45">
      <c r="A69" s="212"/>
      <c r="B69" s="212"/>
      <c r="C69" s="212"/>
      <c r="D69" s="212"/>
      <c r="E69" s="212"/>
      <c r="F69" s="212"/>
      <c r="G69" s="212"/>
      <c r="H69" s="212"/>
      <c r="I69" s="212"/>
      <c r="J69" s="212"/>
      <c r="K69" s="212"/>
      <c r="L69" s="212"/>
      <c r="M69" s="212"/>
    </row>
    <row r="70" spans="1:13" ht="14.45">
      <c r="A70" s="212"/>
      <c r="B70" s="212"/>
      <c r="C70" s="212"/>
      <c r="D70" s="212"/>
      <c r="E70" s="212"/>
      <c r="F70" s="212"/>
      <c r="G70" s="212"/>
      <c r="H70" s="212"/>
      <c r="I70" s="212"/>
      <c r="J70" s="212"/>
      <c r="K70" s="212"/>
      <c r="L70" s="212"/>
      <c r="M70" s="212"/>
    </row>
    <row r="71" spans="1:13" ht="14.45">
      <c r="A71" s="212"/>
      <c r="B71" s="212"/>
      <c r="C71" s="212"/>
      <c r="D71" s="212"/>
      <c r="E71" s="212"/>
      <c r="F71" s="212"/>
      <c r="G71" s="212"/>
      <c r="H71" s="212"/>
      <c r="I71" s="212"/>
      <c r="J71" s="212"/>
      <c r="K71" s="212"/>
      <c r="L71" s="212"/>
      <c r="M71" s="212"/>
    </row>
    <row r="72" spans="1:13" ht="14.45">
      <c r="A72" s="212"/>
      <c r="B72" s="212"/>
      <c r="C72" s="212"/>
      <c r="D72" s="212"/>
      <c r="E72" s="212"/>
      <c r="F72" s="212"/>
      <c r="G72" s="212"/>
      <c r="H72" s="212"/>
      <c r="I72" s="212"/>
      <c r="J72" s="212"/>
      <c r="K72" s="212"/>
      <c r="L72" s="212"/>
      <c r="M72" s="212"/>
    </row>
    <row r="73" spans="1:13" ht="14.45">
      <c r="A73" s="212"/>
      <c r="B73" s="212"/>
      <c r="C73" s="212"/>
      <c r="D73" s="212"/>
      <c r="E73" s="212"/>
      <c r="F73" s="212"/>
      <c r="G73" s="212"/>
      <c r="H73" s="212"/>
      <c r="I73" s="212"/>
      <c r="J73" s="212"/>
      <c r="K73" s="212"/>
      <c r="L73" s="212"/>
      <c r="M73" s="212"/>
    </row>
    <row r="74" spans="1:13" ht="14.45">
      <c r="A74" s="212"/>
      <c r="B74" s="212"/>
      <c r="C74" s="212"/>
      <c r="D74" s="212"/>
      <c r="E74" s="212"/>
      <c r="F74" s="212"/>
      <c r="G74" s="212"/>
      <c r="H74" s="212"/>
      <c r="I74" s="212"/>
      <c r="J74" s="212"/>
      <c r="K74" s="212"/>
      <c r="L74" s="212"/>
      <c r="M74" s="212"/>
    </row>
    <row r="75" spans="1:13" ht="14.45">
      <c r="A75" s="212"/>
      <c r="B75" s="212"/>
      <c r="C75" s="212"/>
      <c r="D75" s="212"/>
      <c r="E75" s="212"/>
      <c r="F75" s="212"/>
      <c r="G75" s="212"/>
      <c r="H75" s="212"/>
      <c r="I75" s="212"/>
      <c r="J75" s="212"/>
      <c r="K75" s="212"/>
      <c r="L75" s="212"/>
      <c r="M75" s="212"/>
    </row>
    <row r="76" spans="1:13" ht="14.45">
      <c r="A76" s="212"/>
      <c r="B76" s="212"/>
      <c r="C76" s="212"/>
      <c r="D76" s="212"/>
      <c r="E76" s="212"/>
      <c r="F76" s="212"/>
      <c r="G76" s="212"/>
      <c r="H76" s="212"/>
      <c r="I76" s="212"/>
      <c r="J76" s="212"/>
      <c r="K76" s="212"/>
      <c r="L76" s="212"/>
      <c r="M76" s="212"/>
    </row>
    <row r="77" spans="1:13" ht="14.45">
      <c r="A77" s="212"/>
      <c r="B77" s="212"/>
      <c r="C77" s="212"/>
      <c r="D77" s="212"/>
      <c r="E77" s="212"/>
      <c r="F77" s="212"/>
      <c r="G77" s="212"/>
      <c r="H77" s="212"/>
      <c r="I77" s="212"/>
      <c r="J77" s="212"/>
      <c r="K77" s="212"/>
      <c r="L77" s="212"/>
      <c r="M77" s="212"/>
    </row>
    <row r="78" spans="1:13" ht="14.45">
      <c r="A78" s="212"/>
      <c r="B78" s="212"/>
      <c r="C78" s="212"/>
      <c r="D78" s="212"/>
      <c r="E78" s="212"/>
      <c r="F78" s="212"/>
      <c r="G78" s="212"/>
      <c r="H78" s="212"/>
      <c r="I78" s="212"/>
      <c r="J78" s="212"/>
      <c r="K78" s="212"/>
      <c r="L78" s="212"/>
      <c r="M78" s="212"/>
    </row>
    <row r="79" spans="1:13" ht="14.45">
      <c r="A79" s="212"/>
      <c r="B79" s="212"/>
      <c r="C79" s="212"/>
      <c r="D79" s="212"/>
      <c r="E79" s="212"/>
      <c r="F79" s="212"/>
      <c r="G79" s="212"/>
      <c r="H79" s="212"/>
      <c r="I79" s="212"/>
      <c r="J79" s="212"/>
      <c r="K79" s="212"/>
      <c r="L79" s="212"/>
      <c r="M79" s="212"/>
    </row>
    <row r="80" spans="1:13">
      <c r="A80" s="212"/>
      <c r="B80" s="212"/>
      <c r="C80" s="212"/>
      <c r="D80" s="212"/>
      <c r="E80" s="212"/>
      <c r="F80" s="212"/>
      <c r="G80" s="212"/>
      <c r="H80" s="212"/>
      <c r="I80" s="212"/>
      <c r="J80" s="212"/>
      <c r="K80" s="212"/>
    </row>
    <row r="81" spans="1:7" ht="14.45">
      <c r="A81" s="212"/>
      <c r="B81" s="212"/>
      <c r="C81" s="212"/>
      <c r="D81" s="212"/>
      <c r="E81" s="212"/>
      <c r="F81" s="212"/>
      <c r="G81" s="212"/>
    </row>
  </sheetData>
  <mergeCells count="18">
    <mergeCell ref="A3:F3"/>
    <mergeCell ref="H8:J8"/>
    <mergeCell ref="H13:J13"/>
    <mergeCell ref="H10:J10"/>
    <mergeCell ref="A1:F1"/>
    <mergeCell ref="A2:F2"/>
    <mergeCell ref="H9:J9"/>
    <mergeCell ref="A5:F5"/>
    <mergeCell ref="H5:K5"/>
    <mergeCell ref="H6:J6"/>
    <mergeCell ref="H7:J7"/>
    <mergeCell ref="H18:J18"/>
    <mergeCell ref="H11:J11"/>
    <mergeCell ref="H12:J12"/>
    <mergeCell ref="H14:J14"/>
    <mergeCell ref="H15:J15"/>
    <mergeCell ref="H16:J16"/>
    <mergeCell ref="H17:J17"/>
  </mergeCells>
  <pageMargins left="0.75" right="0.75" top="1" bottom="1" header="0.5" footer="0.5"/>
  <pageSetup orientation="landscape" horizontalDpi="4294967292" verticalDpi="4294967292" r:id="rId1"/>
  <ignoredErrors>
    <ignoredError sqref="K9"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6D6"/>
    <pageSetUpPr fitToPage="1"/>
  </sheetPr>
  <dimension ref="A1:D69"/>
  <sheetViews>
    <sheetView topLeftCell="A51" workbookViewId="0">
      <selection activeCell="M67" sqref="M67"/>
    </sheetView>
  </sheetViews>
  <sheetFormatPr defaultRowHeight="18.95" customHeight="1"/>
  <cols>
    <col min="1" max="1" width="29.42578125" bestFit="1" customWidth="1"/>
    <col min="2" max="2" width="14" customWidth="1"/>
    <col min="3" max="3" width="15.85546875" style="241" customWidth="1"/>
    <col min="4" max="4" width="14" customWidth="1"/>
  </cols>
  <sheetData>
    <row r="1" spans="1:4" ht="18.95" customHeight="1">
      <c r="A1" s="2" t="str">
        <f>'Project Contacts and Capacity'!A1</f>
        <v>[PROJECT NAME]</v>
      </c>
    </row>
    <row r="2" spans="1:4" s="32" customFormat="1" ht="18.95" customHeight="1">
      <c r="A2" s="64" t="str">
        <f>'Project Contacts and Capacity'!A2</f>
        <v>[Developer Name]</v>
      </c>
      <c r="C2" s="242"/>
    </row>
    <row r="3" spans="1:4" s="32" customFormat="1" ht="18.95" customHeight="1">
      <c r="A3" s="64" t="str">
        <f>'Project Contacts and Capacity'!A3</f>
        <v>[Project Address]</v>
      </c>
      <c r="C3" s="242"/>
    </row>
    <row r="4" spans="1:4" s="32" customFormat="1" ht="18.95" customHeight="1">
      <c r="C4" s="242"/>
    </row>
    <row r="5" spans="1:4" s="32" customFormat="1" ht="18.95" customHeight="1">
      <c r="A5" s="112" t="s">
        <v>163</v>
      </c>
      <c r="C5" s="242"/>
    </row>
    <row r="6" spans="1:4" s="32" customFormat="1" ht="18.95" customHeight="1">
      <c r="A6" s="120" t="s">
        <v>164</v>
      </c>
      <c r="B6" s="121" t="s">
        <v>165</v>
      </c>
      <c r="C6" s="243" t="s">
        <v>166</v>
      </c>
      <c r="D6" s="110"/>
    </row>
    <row r="7" spans="1:4" s="32" customFormat="1" ht="18.95" customHeight="1">
      <c r="A7" s="114" t="s">
        <v>167</v>
      </c>
      <c r="B7" s="115">
        <v>0</v>
      </c>
      <c r="C7" s="239" t="e">
        <f>B7/'Unit Mix and Rents'!$G$12</f>
        <v>#DIV/0!</v>
      </c>
      <c r="D7" s="111"/>
    </row>
    <row r="8" spans="1:4" s="32" customFormat="1" ht="18.95" customHeight="1">
      <c r="A8" s="114" t="s">
        <v>168</v>
      </c>
      <c r="B8" s="135">
        <v>0</v>
      </c>
      <c r="C8" s="240" t="e">
        <f>B8/'Unit Mix and Rents'!$G$12</f>
        <v>#DIV/0!</v>
      </c>
      <c r="D8" s="111"/>
    </row>
    <row r="9" spans="1:4" s="32" customFormat="1" ht="18.95" customHeight="1">
      <c r="A9" s="114" t="s">
        <v>169</v>
      </c>
      <c r="B9" s="135">
        <v>0</v>
      </c>
      <c r="C9" s="240" t="e">
        <f>B9/'Unit Mix and Rents'!$G$12</f>
        <v>#DIV/0!</v>
      </c>
      <c r="D9" s="111"/>
    </row>
    <row r="10" spans="1:4" s="32" customFormat="1" ht="18.95" customHeight="1">
      <c r="A10" s="114" t="s">
        <v>170</v>
      </c>
      <c r="B10" s="135">
        <v>0</v>
      </c>
      <c r="C10" s="240" t="e">
        <f>B10/'Unit Mix and Rents'!$G$12</f>
        <v>#DIV/0!</v>
      </c>
      <c r="D10" s="111"/>
    </row>
    <row r="11" spans="1:4" s="32" customFormat="1" ht="18.95" customHeight="1">
      <c r="A11" s="114" t="s">
        <v>171</v>
      </c>
      <c r="B11" s="135">
        <v>0</v>
      </c>
      <c r="C11" s="240" t="e">
        <f>B11/'Unit Mix and Rents'!$G$12</f>
        <v>#DIV/0!</v>
      </c>
      <c r="D11" s="111"/>
    </row>
    <row r="12" spans="1:4" s="32" customFormat="1" ht="18.95" customHeight="1">
      <c r="A12" s="114" t="s">
        <v>172</v>
      </c>
      <c r="B12" s="135">
        <v>0</v>
      </c>
      <c r="C12" s="240" t="e">
        <f>B12/'Unit Mix and Rents'!$G$12</f>
        <v>#DIV/0!</v>
      </c>
      <c r="D12" s="111"/>
    </row>
    <row r="13" spans="1:4" s="32" customFormat="1" ht="18.95" customHeight="1">
      <c r="A13" s="114" t="s">
        <v>173</v>
      </c>
      <c r="B13" s="135">
        <v>0</v>
      </c>
      <c r="C13" s="240" t="e">
        <f>B13/'Unit Mix and Rents'!$G$12</f>
        <v>#DIV/0!</v>
      </c>
      <c r="D13" s="111"/>
    </row>
    <row r="14" spans="1:4" s="32" customFormat="1" ht="18.95" customHeight="1">
      <c r="A14" s="114" t="s">
        <v>174</v>
      </c>
      <c r="B14" s="135">
        <v>0</v>
      </c>
      <c r="C14" s="240" t="e">
        <f>B14/'Unit Mix and Rents'!$G$12</f>
        <v>#DIV/0!</v>
      </c>
      <c r="D14" s="111"/>
    </row>
    <row r="15" spans="1:4" s="32" customFormat="1" ht="18.95" customHeight="1">
      <c r="A15" s="114" t="s">
        <v>175</v>
      </c>
      <c r="B15" s="135">
        <v>0</v>
      </c>
      <c r="C15" s="240" t="e">
        <f>B15/'Unit Mix and Rents'!$G$12</f>
        <v>#DIV/0!</v>
      </c>
      <c r="D15" s="111"/>
    </row>
    <row r="16" spans="1:4" s="32" customFormat="1" ht="18.95" customHeight="1">
      <c r="A16" s="114" t="s">
        <v>176</v>
      </c>
      <c r="B16" s="135">
        <v>0</v>
      </c>
      <c r="C16" s="240" t="e">
        <f>B16/'Unit Mix and Rents'!$G$12</f>
        <v>#DIV/0!</v>
      </c>
      <c r="D16" s="111"/>
    </row>
    <row r="17" spans="1:4" s="32" customFormat="1" ht="18.95" customHeight="1">
      <c r="A17" s="114" t="s">
        <v>177</v>
      </c>
      <c r="B17" s="135">
        <v>0</v>
      </c>
      <c r="C17" s="240" t="e">
        <f>B17/'Unit Mix and Rents'!$G$12</f>
        <v>#DIV/0!</v>
      </c>
      <c r="D17" s="111"/>
    </row>
    <row r="18" spans="1:4" s="32" customFormat="1" ht="18.95" customHeight="1">
      <c r="A18" s="114" t="s">
        <v>178</v>
      </c>
      <c r="B18" s="135">
        <v>0</v>
      </c>
      <c r="C18" s="240" t="e">
        <f>B18/'Unit Mix and Rents'!$G$12</f>
        <v>#DIV/0!</v>
      </c>
      <c r="D18" s="111"/>
    </row>
    <row r="19" spans="1:4" s="32" customFormat="1" ht="18.95" customHeight="1">
      <c r="A19" s="130" t="s">
        <v>179</v>
      </c>
      <c r="B19" s="116">
        <f>SUM(B7:B18)</f>
        <v>0</v>
      </c>
      <c r="C19" s="239" t="e">
        <f>B19/'Unit Mix and Rents'!$G$12</f>
        <v>#DIV/0!</v>
      </c>
      <c r="D19" s="111"/>
    </row>
    <row r="20" spans="1:4" s="32" customFormat="1" ht="18.95" customHeight="1">
      <c r="A20" s="113" t="s">
        <v>180</v>
      </c>
      <c r="B20" s="121" t="s">
        <v>165</v>
      </c>
      <c r="C20" s="243" t="s">
        <v>166</v>
      </c>
      <c r="D20" s="111"/>
    </row>
    <row r="21" spans="1:4" s="32" customFormat="1" ht="18.95" customHeight="1">
      <c r="A21" s="114" t="s">
        <v>181</v>
      </c>
      <c r="B21" s="115">
        <v>0</v>
      </c>
      <c r="C21" s="239" t="e">
        <f>B21/'Unit Mix and Rents'!$G$12</f>
        <v>#DIV/0!</v>
      </c>
      <c r="D21" s="111"/>
    </row>
    <row r="22" spans="1:4" s="32" customFormat="1" ht="18.95" customHeight="1">
      <c r="A22" s="114" t="s">
        <v>182</v>
      </c>
      <c r="B22" s="135">
        <v>0</v>
      </c>
      <c r="C22" s="240" t="e">
        <f>B22/'Unit Mix and Rents'!$G$12</f>
        <v>#DIV/0!</v>
      </c>
      <c r="D22" s="111"/>
    </row>
    <row r="23" spans="1:4" s="32" customFormat="1" ht="18.95" customHeight="1">
      <c r="A23" s="114" t="s">
        <v>183</v>
      </c>
      <c r="B23" s="135">
        <v>0</v>
      </c>
      <c r="C23" s="240" t="e">
        <f>B23/'Unit Mix and Rents'!$G$12</f>
        <v>#DIV/0!</v>
      </c>
      <c r="D23" s="111"/>
    </row>
    <row r="24" spans="1:4" s="32" customFormat="1" ht="18.95" customHeight="1">
      <c r="A24" s="114" t="s">
        <v>184</v>
      </c>
      <c r="B24" s="135">
        <v>0</v>
      </c>
      <c r="C24" s="240" t="e">
        <f>B24/'Unit Mix and Rents'!$G$12</f>
        <v>#DIV/0!</v>
      </c>
      <c r="D24" s="111"/>
    </row>
    <row r="25" spans="1:4" s="32" customFormat="1" ht="18.95" customHeight="1">
      <c r="A25" s="114" t="s">
        <v>185</v>
      </c>
      <c r="B25" s="135">
        <v>0</v>
      </c>
      <c r="C25" s="240" t="e">
        <f>B25/'Unit Mix and Rents'!$G$12</f>
        <v>#DIV/0!</v>
      </c>
      <c r="D25" s="111"/>
    </row>
    <row r="26" spans="1:4" s="32" customFormat="1" ht="18.95" customHeight="1">
      <c r="A26" s="114" t="s">
        <v>186</v>
      </c>
      <c r="B26" s="135">
        <v>0</v>
      </c>
      <c r="C26" s="240" t="e">
        <f>B26/'Unit Mix and Rents'!$G$12</f>
        <v>#DIV/0!</v>
      </c>
      <c r="D26" s="111"/>
    </row>
    <row r="27" spans="1:4" s="32" customFormat="1" ht="18.95" customHeight="1">
      <c r="A27" s="114" t="s">
        <v>187</v>
      </c>
      <c r="B27" s="135">
        <v>0</v>
      </c>
      <c r="C27" s="240" t="e">
        <f>B27/'Unit Mix and Rents'!$G$12</f>
        <v>#DIV/0!</v>
      </c>
      <c r="D27" s="111"/>
    </row>
    <row r="28" spans="1:4" s="32" customFormat="1" ht="18.95" customHeight="1">
      <c r="A28" s="114" t="s">
        <v>188</v>
      </c>
      <c r="B28" s="135">
        <v>0</v>
      </c>
      <c r="C28" s="240" t="e">
        <f>B28/'Unit Mix and Rents'!$G$12</f>
        <v>#DIV/0!</v>
      </c>
      <c r="D28" s="111"/>
    </row>
    <row r="29" spans="1:4" s="32" customFormat="1" ht="18.95" customHeight="1">
      <c r="A29" s="114" t="s">
        <v>189</v>
      </c>
      <c r="B29" s="135">
        <v>0</v>
      </c>
      <c r="C29" s="240" t="e">
        <f>B29/'Unit Mix and Rents'!$G$12</f>
        <v>#DIV/0!</v>
      </c>
      <c r="D29" s="111"/>
    </row>
    <row r="30" spans="1:4" s="32" customFormat="1" ht="18.95" customHeight="1">
      <c r="A30" s="114" t="s">
        <v>190</v>
      </c>
      <c r="B30" s="135">
        <v>0</v>
      </c>
      <c r="C30" s="240" t="e">
        <f>B30/'Unit Mix and Rents'!$G$12</f>
        <v>#DIV/0!</v>
      </c>
      <c r="D30" s="111"/>
    </row>
    <row r="31" spans="1:4" s="32" customFormat="1" ht="18.95" customHeight="1">
      <c r="A31" s="114" t="s">
        <v>191</v>
      </c>
      <c r="B31" s="135">
        <v>0</v>
      </c>
      <c r="C31" s="240" t="e">
        <f>B31/'Unit Mix and Rents'!$G$12</f>
        <v>#DIV/0!</v>
      </c>
      <c r="D31" s="111"/>
    </row>
    <row r="32" spans="1:4" s="32" customFormat="1" ht="18.95" customHeight="1">
      <c r="A32" s="114" t="s">
        <v>192</v>
      </c>
      <c r="B32" s="135">
        <v>0</v>
      </c>
      <c r="C32" s="240" t="e">
        <f>B32/'Unit Mix and Rents'!$G$12</f>
        <v>#DIV/0!</v>
      </c>
      <c r="D32" s="111"/>
    </row>
    <row r="33" spans="1:4" s="32" customFormat="1" ht="18.95" customHeight="1">
      <c r="A33" s="114" t="s">
        <v>193</v>
      </c>
      <c r="B33" s="135">
        <v>0</v>
      </c>
      <c r="C33" s="240" t="e">
        <f>B33/'Unit Mix and Rents'!$G$12</f>
        <v>#DIV/0!</v>
      </c>
      <c r="D33" s="111"/>
    </row>
    <row r="34" spans="1:4" s="32" customFormat="1" ht="18.95" customHeight="1">
      <c r="A34" s="114" t="s">
        <v>194</v>
      </c>
      <c r="B34" s="135">
        <v>0</v>
      </c>
      <c r="C34" s="240" t="e">
        <f>B34/'Unit Mix and Rents'!$G$12</f>
        <v>#DIV/0!</v>
      </c>
      <c r="D34" s="111"/>
    </row>
    <row r="35" spans="1:4" s="32" customFormat="1" ht="18.95" customHeight="1">
      <c r="A35" s="114" t="s">
        <v>195</v>
      </c>
      <c r="B35" s="135">
        <v>0</v>
      </c>
      <c r="C35" s="240" t="e">
        <f>B35/'Unit Mix and Rents'!$G$12</f>
        <v>#DIV/0!</v>
      </c>
      <c r="D35" s="111"/>
    </row>
    <row r="36" spans="1:4" s="32" customFormat="1" ht="18.95" customHeight="1">
      <c r="A36" s="114" t="s">
        <v>196</v>
      </c>
      <c r="B36" s="135">
        <v>0</v>
      </c>
      <c r="C36" s="240" t="e">
        <f>B36/'Unit Mix and Rents'!$G$12</f>
        <v>#DIV/0!</v>
      </c>
      <c r="D36" s="111"/>
    </row>
    <row r="37" spans="1:4" s="32" customFormat="1" ht="18.95" customHeight="1">
      <c r="A37" s="114" t="s">
        <v>197</v>
      </c>
      <c r="B37" s="135">
        <v>0</v>
      </c>
      <c r="C37" s="240" t="e">
        <f>B37/'Unit Mix and Rents'!$G$12</f>
        <v>#DIV/0!</v>
      </c>
      <c r="D37" s="111"/>
    </row>
    <row r="38" spans="1:4" s="32" customFormat="1" ht="18.95" customHeight="1">
      <c r="A38" s="114" t="s">
        <v>178</v>
      </c>
      <c r="B38" s="135">
        <v>0</v>
      </c>
      <c r="C38" s="240" t="e">
        <f>B38/'Unit Mix and Rents'!$G$12</f>
        <v>#DIV/0!</v>
      </c>
      <c r="D38" s="111"/>
    </row>
    <row r="39" spans="1:4" s="32" customFormat="1" ht="18.95" customHeight="1">
      <c r="A39" s="134" t="s">
        <v>198</v>
      </c>
      <c r="B39" s="117">
        <f>SUM(B21:B38)</f>
        <v>0</v>
      </c>
      <c r="C39" s="239" t="e">
        <f>B39/'Unit Mix and Rents'!$G$12</f>
        <v>#DIV/0!</v>
      </c>
      <c r="D39" s="111"/>
    </row>
    <row r="40" spans="1:4" s="32" customFormat="1" ht="18.95" customHeight="1">
      <c r="A40" s="113" t="s">
        <v>199</v>
      </c>
      <c r="B40" s="121" t="s">
        <v>165</v>
      </c>
      <c r="C40" s="243" t="s">
        <v>166</v>
      </c>
      <c r="D40"/>
    </row>
    <row r="41" spans="1:4" s="32" customFormat="1" ht="18.95" customHeight="1">
      <c r="A41" s="117" t="s">
        <v>200</v>
      </c>
      <c r="B41" s="137">
        <v>0</v>
      </c>
      <c r="C41" s="244" t="e">
        <f>B41/'Unit Mix and Rents'!$C$49</f>
        <v>#DIV/0!</v>
      </c>
      <c r="D41"/>
    </row>
    <row r="42" spans="1:4" s="32" customFormat="1" ht="18.95" customHeight="1">
      <c r="A42" s="117" t="s">
        <v>201</v>
      </c>
      <c r="B42" s="135">
        <v>0</v>
      </c>
      <c r="C42" s="240" t="e">
        <f>B42/'Unit Mix and Rents'!$C$49</f>
        <v>#DIV/0!</v>
      </c>
      <c r="D42"/>
    </row>
    <row r="43" spans="1:4" s="32" customFormat="1" ht="18.95" customHeight="1">
      <c r="A43" s="117" t="s">
        <v>202</v>
      </c>
      <c r="B43" s="135">
        <v>0</v>
      </c>
      <c r="C43" s="240" t="e">
        <f>B43/'Unit Mix and Rents'!$C$49</f>
        <v>#DIV/0!</v>
      </c>
      <c r="D43"/>
    </row>
    <row r="44" spans="1:4" s="32" customFormat="1" ht="18.95" customHeight="1">
      <c r="A44" s="117" t="s">
        <v>203</v>
      </c>
      <c r="B44" s="135">
        <v>0</v>
      </c>
      <c r="C44" s="240" t="e">
        <f>B44/'Unit Mix and Rents'!$C$49</f>
        <v>#DIV/0!</v>
      </c>
      <c r="D44"/>
    </row>
    <row r="45" spans="1:4" s="32" customFormat="1" ht="18.95" customHeight="1">
      <c r="A45" s="117" t="s">
        <v>204</v>
      </c>
      <c r="B45" s="135">
        <v>0</v>
      </c>
      <c r="C45" s="240" t="e">
        <f>B45/'Unit Mix and Rents'!$C$49</f>
        <v>#DIV/0!</v>
      </c>
      <c r="D45"/>
    </row>
    <row r="46" spans="1:4" s="32" customFormat="1" ht="18.95" customHeight="1">
      <c r="A46" s="118" t="s">
        <v>205</v>
      </c>
      <c r="B46" s="138">
        <f>SUM(B41:B45)</f>
        <v>0</v>
      </c>
      <c r="C46" s="244" t="e">
        <f>B46/'Unit Mix and Rents'!$C$49</f>
        <v>#DIV/0!</v>
      </c>
      <c r="D46"/>
    </row>
    <row r="47" spans="1:4" s="32" customFormat="1" ht="18.95" customHeight="1">
      <c r="A47" s="136" t="s">
        <v>206</v>
      </c>
      <c r="B47" s="121" t="s">
        <v>165</v>
      </c>
      <c r="C47" s="243" t="s">
        <v>166</v>
      </c>
      <c r="D47"/>
    </row>
    <row r="48" spans="1:4" s="32" customFormat="1" ht="18.95" customHeight="1">
      <c r="A48" s="117" t="s">
        <v>207</v>
      </c>
      <c r="B48" s="137">
        <v>0</v>
      </c>
      <c r="C48" s="244" t="e">
        <f>B48/'Unit Mix and Rents'!$C$49</f>
        <v>#DIV/0!</v>
      </c>
      <c r="D48"/>
    </row>
    <row r="49" spans="1:4" s="32" customFormat="1" ht="18.95" customHeight="1">
      <c r="A49" s="117" t="s">
        <v>208</v>
      </c>
      <c r="B49" s="135">
        <v>0</v>
      </c>
      <c r="C49" s="244" t="e">
        <f>B49/'Unit Mix and Rents'!$C$49</f>
        <v>#DIV/0!</v>
      </c>
      <c r="D49"/>
    </row>
    <row r="50" spans="1:4" s="32" customFormat="1" ht="18.95" customHeight="1">
      <c r="A50" s="117" t="s">
        <v>209</v>
      </c>
      <c r="B50" s="135">
        <v>0</v>
      </c>
      <c r="C50" s="244" t="e">
        <f>B50/'Unit Mix and Rents'!$C$49</f>
        <v>#DIV/0!</v>
      </c>
      <c r="D50"/>
    </row>
    <row r="51" spans="1:4" s="32" customFormat="1" ht="18.95" customHeight="1">
      <c r="A51" s="117" t="s">
        <v>210</v>
      </c>
      <c r="B51" s="135">
        <v>0</v>
      </c>
      <c r="C51" s="244" t="e">
        <f>B51/'Unit Mix and Rents'!$C$49</f>
        <v>#DIV/0!</v>
      </c>
      <c r="D51"/>
    </row>
    <row r="52" spans="1:4" s="32" customFormat="1" ht="18.95" customHeight="1">
      <c r="A52" s="117" t="s">
        <v>211</v>
      </c>
      <c r="B52" s="135">
        <v>0</v>
      </c>
      <c r="C52" s="244" t="e">
        <f>B52/'Unit Mix and Rents'!$C$49</f>
        <v>#DIV/0!</v>
      </c>
      <c r="D52"/>
    </row>
    <row r="53" spans="1:4" s="32" customFormat="1" ht="18.95" customHeight="1">
      <c r="A53" s="117" t="s">
        <v>212</v>
      </c>
      <c r="B53" s="135">
        <v>0</v>
      </c>
      <c r="C53" s="244" t="e">
        <f>B53/'Unit Mix and Rents'!$C$49</f>
        <v>#DIV/0!</v>
      </c>
      <c r="D53"/>
    </row>
    <row r="54" spans="1:4" s="32" customFormat="1" ht="18.95" customHeight="1">
      <c r="A54" s="117" t="s">
        <v>213</v>
      </c>
      <c r="B54" s="135">
        <v>0</v>
      </c>
      <c r="C54" s="244" t="e">
        <f>B54/'Unit Mix and Rents'!$C$49</f>
        <v>#DIV/0!</v>
      </c>
      <c r="D54"/>
    </row>
    <row r="55" spans="1:4" s="32" customFormat="1" ht="18.95" customHeight="1">
      <c r="A55" s="117" t="s">
        <v>214</v>
      </c>
      <c r="B55" s="135">
        <v>0</v>
      </c>
      <c r="C55" s="244" t="e">
        <f>B55/'Unit Mix and Rents'!$C$49</f>
        <v>#DIV/0!</v>
      </c>
      <c r="D55"/>
    </row>
    <row r="56" spans="1:4" s="32" customFormat="1" ht="18.95" customHeight="1">
      <c r="A56" s="117" t="s">
        <v>215</v>
      </c>
      <c r="B56" s="135">
        <v>0</v>
      </c>
      <c r="C56" s="244" t="e">
        <f>B56/'Unit Mix and Rents'!$C$49</f>
        <v>#DIV/0!</v>
      </c>
      <c r="D56"/>
    </row>
    <row r="57" spans="1:4" s="32" customFormat="1" ht="18.95" customHeight="1">
      <c r="A57" s="54" t="s">
        <v>178</v>
      </c>
      <c r="B57" s="135">
        <v>0</v>
      </c>
      <c r="C57" s="244" t="e">
        <f>B57/'Unit Mix and Rents'!$C$49</f>
        <v>#DIV/0!</v>
      </c>
      <c r="D57"/>
    </row>
    <row r="58" spans="1:4" s="32" customFormat="1" ht="18.95" customHeight="1">
      <c r="A58" s="118" t="s">
        <v>216</v>
      </c>
      <c r="B58" s="138">
        <f>SUM(B48:B57)</f>
        <v>0</v>
      </c>
      <c r="C58" s="244" t="e">
        <f>SUM(C48:C57)</f>
        <v>#DIV/0!</v>
      </c>
      <c r="D58"/>
    </row>
    <row r="59" spans="1:4" s="32" customFormat="1" ht="18.95" customHeight="1">
      <c r="A59" s="136" t="s">
        <v>217</v>
      </c>
      <c r="B59" s="121" t="s">
        <v>165</v>
      </c>
      <c r="C59" s="243" t="s">
        <v>166</v>
      </c>
      <c r="D59"/>
    </row>
    <row r="60" spans="1:4" s="32" customFormat="1" ht="18.95" customHeight="1">
      <c r="A60" s="117" t="s">
        <v>218</v>
      </c>
      <c r="B60" s="137">
        <v>0</v>
      </c>
      <c r="C60" s="244" t="e">
        <f>B60/'Unit Mix and Rents'!$C$49</f>
        <v>#DIV/0!</v>
      </c>
      <c r="D60"/>
    </row>
    <row r="61" spans="1:4" s="32" customFormat="1" ht="18.95" customHeight="1">
      <c r="A61" s="117" t="s">
        <v>219</v>
      </c>
      <c r="B61" s="135">
        <v>0</v>
      </c>
      <c r="C61" s="244" t="e">
        <f>B61/'Unit Mix and Rents'!$C$49</f>
        <v>#DIV/0!</v>
      </c>
      <c r="D61"/>
    </row>
    <row r="62" spans="1:4" s="32" customFormat="1" ht="18.95" customHeight="1">
      <c r="A62" s="117" t="s">
        <v>220</v>
      </c>
      <c r="B62" s="135">
        <v>0</v>
      </c>
      <c r="C62" s="244" t="e">
        <f>B62/'Unit Mix and Rents'!$C$49</f>
        <v>#DIV/0!</v>
      </c>
      <c r="D62"/>
    </row>
    <row r="63" spans="1:4" s="32" customFormat="1" ht="18.95" customHeight="1">
      <c r="A63" s="118" t="s">
        <v>221</v>
      </c>
      <c r="B63" s="138">
        <f>SUM(B60:B62)</f>
        <v>0</v>
      </c>
      <c r="C63" s="244" t="e">
        <f>B63/'Unit Mix and Rents'!$C$49</f>
        <v>#DIV/0!</v>
      </c>
      <c r="D63"/>
    </row>
    <row r="64" spans="1:4" s="32" customFormat="1" ht="24.95" customHeight="1">
      <c r="A64" s="139" t="s">
        <v>222</v>
      </c>
      <c r="B64" s="140">
        <f>B58+B46+B39+B19</f>
        <v>0</v>
      </c>
      <c r="C64" s="245" t="e">
        <f>C58+C46+C39+C19+C7</f>
        <v>#DIV/0!</v>
      </c>
      <c r="D64"/>
    </row>
    <row r="65" spans="1:4" s="32" customFormat="1" ht="18.95" customHeight="1">
      <c r="A65" s="136" t="s">
        <v>223</v>
      </c>
      <c r="B65" s="121" t="s">
        <v>165</v>
      </c>
      <c r="C65" s="243" t="s">
        <v>166</v>
      </c>
      <c r="D65"/>
    </row>
    <row r="66" spans="1:4" s="32" customFormat="1" ht="18.95" customHeight="1">
      <c r="A66" s="54" t="s">
        <v>224</v>
      </c>
      <c r="B66" s="137">
        <f>C66*'Unit Mix and Rents'!G12</f>
        <v>0</v>
      </c>
      <c r="C66" s="244">
        <v>0</v>
      </c>
      <c r="D66"/>
    </row>
    <row r="67" spans="1:4" s="32" customFormat="1" ht="18.95" customHeight="1">
      <c r="A67" s="117" t="s">
        <v>225</v>
      </c>
      <c r="B67" s="135">
        <v>0</v>
      </c>
      <c r="C67" s="239" t="e">
        <f>B67/'Unit Mix and Rents'!$C$49</f>
        <v>#DIV/0!</v>
      </c>
      <c r="D67"/>
    </row>
    <row r="68" spans="1:4" s="32" customFormat="1" ht="18.95" customHeight="1">
      <c r="A68" s="119" t="s">
        <v>226</v>
      </c>
      <c r="B68" s="138">
        <f>SUM(B66:B67)</f>
        <v>0</v>
      </c>
      <c r="C68" s="239" t="e">
        <f>B68/'Unit Mix and Rents'!$C$49</f>
        <v>#DIV/0!</v>
      </c>
      <c r="D68"/>
    </row>
    <row r="69" spans="1:4" s="32" customFormat="1" ht="30.6" customHeight="1">
      <c r="A69" s="141" t="s">
        <v>227</v>
      </c>
      <c r="B69" s="142">
        <f>B68+B64</f>
        <v>0</v>
      </c>
      <c r="C69" s="246" t="e">
        <f>B69/'Unit Mix and Rents'!$C$49</f>
        <v>#DIV/0!</v>
      </c>
      <c r="D69"/>
    </row>
  </sheetData>
  <sheetProtection sheet="1" objects="1" scenarios="1"/>
  <protectedRanges>
    <protectedRange sqref="B7:B18" name="Range1"/>
    <protectedRange sqref="B21:B38" name="Range2"/>
    <protectedRange sqref="B41:B45" name="Range3"/>
    <protectedRange sqref="B48:B57" name="Range4"/>
    <protectedRange sqref="B60:B62" name="Range5"/>
    <protectedRange sqref="C66" name="Range6"/>
    <protectedRange sqref="B67" name="Range7"/>
  </protectedRanges>
  <pageMargins left="0.7" right="0.7" top="0.75" bottom="0.75" header="0.3" footer="0.3"/>
  <pageSetup scale="4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6D6"/>
    <pageSetUpPr fitToPage="1"/>
  </sheetPr>
  <dimension ref="A1:D121"/>
  <sheetViews>
    <sheetView topLeftCell="A105" workbookViewId="0">
      <selection activeCell="B109" sqref="B109:B113"/>
    </sheetView>
  </sheetViews>
  <sheetFormatPr defaultRowHeight="18.95" customHeight="1"/>
  <cols>
    <col min="1" max="1" width="53.140625" bestFit="1" customWidth="1"/>
    <col min="2" max="2" width="19.7109375" customWidth="1"/>
    <col min="3" max="3" width="13.42578125" bestFit="1" customWidth="1"/>
  </cols>
  <sheetData>
    <row r="1" spans="1:4" ht="26.1">
      <c r="A1" s="355" t="str">
        <f>'Project Contacts and Capacity'!A1</f>
        <v>[PROJECT NAME]</v>
      </c>
      <c r="B1" s="355"/>
    </row>
    <row r="2" spans="1:4" ht="18.95" customHeight="1">
      <c r="A2" s="356" t="str">
        <f>'Project Contacts and Capacity'!A2</f>
        <v>[Developer Name]</v>
      </c>
      <c r="B2" s="356"/>
      <c r="C2" s="20"/>
    </row>
    <row r="3" spans="1:4" ht="18.95" customHeight="1">
      <c r="A3" s="356" t="str">
        <f>'Project Contacts and Capacity'!A3</f>
        <v>[Project Address]</v>
      </c>
      <c r="B3" s="356"/>
      <c r="D3" s="1"/>
    </row>
    <row r="5" spans="1:4" ht="18.95" customHeight="1">
      <c r="A5" s="143" t="s">
        <v>228</v>
      </c>
      <c r="B5" s="149" t="s">
        <v>229</v>
      </c>
    </row>
    <row r="6" spans="1:4" ht="18.95" customHeight="1">
      <c r="A6" s="54" t="s">
        <v>230</v>
      </c>
      <c r="B6" s="147">
        <v>0</v>
      </c>
    </row>
    <row r="7" spans="1:4" ht="18.95" customHeight="1">
      <c r="A7" s="54" t="s">
        <v>231</v>
      </c>
      <c r="B7" s="147">
        <v>0</v>
      </c>
    </row>
    <row r="8" spans="1:4" ht="18.95" customHeight="1">
      <c r="A8" s="54" t="s">
        <v>232</v>
      </c>
      <c r="B8" s="147">
        <v>0</v>
      </c>
    </row>
    <row r="9" spans="1:4" ht="18.95" customHeight="1">
      <c r="A9" s="145" t="s">
        <v>233</v>
      </c>
      <c r="B9" s="138">
        <f>SUM(B6:B8)</f>
        <v>0</v>
      </c>
    </row>
    <row r="10" spans="1:4" ht="18.95" customHeight="1">
      <c r="A10" s="143" t="s">
        <v>234</v>
      </c>
      <c r="B10" s="149"/>
    </row>
    <row r="11" spans="1:4" ht="18.95" customHeight="1">
      <c r="A11" s="54" t="s">
        <v>235</v>
      </c>
      <c r="B11" s="147">
        <v>0</v>
      </c>
    </row>
    <row r="12" spans="1:4" ht="18.95" customHeight="1">
      <c r="A12" s="54" t="s">
        <v>236</v>
      </c>
      <c r="B12" s="147">
        <v>0</v>
      </c>
    </row>
    <row r="13" spans="1:4" ht="18.95" customHeight="1">
      <c r="A13" s="145" t="s">
        <v>237</v>
      </c>
      <c r="B13" s="138">
        <f>SUM(B11:B12)</f>
        <v>0</v>
      </c>
    </row>
    <row r="14" spans="1:4" ht="18.95" customHeight="1">
      <c r="A14" s="143" t="s">
        <v>238</v>
      </c>
      <c r="B14" s="149"/>
    </row>
    <row r="15" spans="1:4" ht="18.95" customHeight="1">
      <c r="A15" s="54" t="s">
        <v>239</v>
      </c>
      <c r="B15" s="147">
        <v>0</v>
      </c>
    </row>
    <row r="16" spans="1:4" ht="18.95" customHeight="1">
      <c r="A16" s="54" t="s">
        <v>240</v>
      </c>
      <c r="B16" s="147">
        <v>0</v>
      </c>
    </row>
    <row r="17" spans="1:2" ht="18.95" customHeight="1">
      <c r="A17" s="54" t="s">
        <v>241</v>
      </c>
      <c r="B17" s="147">
        <v>0</v>
      </c>
    </row>
    <row r="18" spans="1:2" ht="18.95" customHeight="1">
      <c r="A18" s="54" t="s">
        <v>242</v>
      </c>
      <c r="B18" s="147">
        <v>0</v>
      </c>
    </row>
    <row r="19" spans="1:2" ht="18.95" customHeight="1">
      <c r="A19" s="54" t="s">
        <v>243</v>
      </c>
      <c r="B19" s="147">
        <v>0</v>
      </c>
    </row>
    <row r="20" spans="1:2" ht="18.95" customHeight="1">
      <c r="A20" s="54" t="s">
        <v>244</v>
      </c>
      <c r="B20" s="147">
        <v>0</v>
      </c>
    </row>
    <row r="21" spans="1:2" ht="18.95" customHeight="1">
      <c r="A21" s="54" t="s">
        <v>245</v>
      </c>
      <c r="B21" s="147">
        <v>0</v>
      </c>
    </row>
    <row r="22" spans="1:2" ht="18.95" customHeight="1">
      <c r="A22" s="54" t="s">
        <v>246</v>
      </c>
      <c r="B22" s="147">
        <v>0</v>
      </c>
    </row>
    <row r="23" spans="1:2" ht="18.95" customHeight="1">
      <c r="A23" s="54" t="s">
        <v>247</v>
      </c>
      <c r="B23" s="147">
        <v>0</v>
      </c>
    </row>
    <row r="24" spans="1:2" ht="18.95" customHeight="1">
      <c r="A24" s="54" t="s">
        <v>248</v>
      </c>
      <c r="B24" s="147">
        <v>0</v>
      </c>
    </row>
    <row r="25" spans="1:2" ht="18.95" customHeight="1">
      <c r="A25" s="54" t="s">
        <v>249</v>
      </c>
      <c r="B25" s="147">
        <v>0</v>
      </c>
    </row>
    <row r="26" spans="1:2" ht="18.95" customHeight="1">
      <c r="A26" s="144" t="s">
        <v>250</v>
      </c>
      <c r="B26" s="147">
        <v>0</v>
      </c>
    </row>
    <row r="27" spans="1:2" ht="18.95" customHeight="1">
      <c r="A27" s="144" t="s">
        <v>251</v>
      </c>
      <c r="B27" s="147">
        <v>0</v>
      </c>
    </row>
    <row r="28" spans="1:2" ht="18.95" customHeight="1">
      <c r="A28" s="144" t="s">
        <v>251</v>
      </c>
      <c r="B28" s="147">
        <v>0</v>
      </c>
    </row>
    <row r="29" spans="1:2" ht="18.95" customHeight="1">
      <c r="A29" s="144" t="s">
        <v>251</v>
      </c>
      <c r="B29" s="147">
        <v>0</v>
      </c>
    </row>
    <row r="30" spans="1:2" ht="18.95" customHeight="1">
      <c r="A30" s="148" t="s">
        <v>252</v>
      </c>
      <c r="B30" s="138">
        <f>SUM(B15:B29)</f>
        <v>0</v>
      </c>
    </row>
    <row r="31" spans="1:2" ht="18.95" customHeight="1">
      <c r="A31" s="143" t="s">
        <v>253</v>
      </c>
      <c r="B31" s="120"/>
    </row>
    <row r="32" spans="1:2" ht="18.95" customHeight="1">
      <c r="A32" s="54" t="s">
        <v>254</v>
      </c>
      <c r="B32" s="147">
        <v>0</v>
      </c>
    </row>
    <row r="33" spans="1:2" ht="18.95" customHeight="1">
      <c r="A33" s="54" t="s">
        <v>255</v>
      </c>
      <c r="B33" s="147">
        <v>0</v>
      </c>
    </row>
    <row r="34" spans="1:2" ht="18.95" customHeight="1">
      <c r="A34" s="54" t="s">
        <v>256</v>
      </c>
      <c r="B34" s="147">
        <v>0</v>
      </c>
    </row>
    <row r="35" spans="1:2" ht="18.95" customHeight="1">
      <c r="A35" s="54" t="s">
        <v>257</v>
      </c>
      <c r="B35" s="147">
        <v>0</v>
      </c>
    </row>
    <row r="36" spans="1:2" ht="18.95" customHeight="1">
      <c r="A36" s="54" t="s">
        <v>258</v>
      </c>
      <c r="B36" s="147">
        <v>0</v>
      </c>
    </row>
    <row r="37" spans="1:2" ht="18.95" customHeight="1">
      <c r="A37" s="54" t="s">
        <v>259</v>
      </c>
      <c r="B37" s="147">
        <v>0</v>
      </c>
    </row>
    <row r="38" spans="1:2" ht="18.95" customHeight="1">
      <c r="A38" s="54" t="s">
        <v>260</v>
      </c>
      <c r="B38" s="147">
        <v>0</v>
      </c>
    </row>
    <row r="39" spans="1:2" ht="18.95" customHeight="1">
      <c r="A39" s="54" t="s">
        <v>261</v>
      </c>
      <c r="B39" s="147">
        <v>0</v>
      </c>
    </row>
    <row r="40" spans="1:2" ht="18.95" customHeight="1">
      <c r="A40" s="54" t="s">
        <v>262</v>
      </c>
      <c r="B40" s="147">
        <v>0</v>
      </c>
    </row>
    <row r="41" spans="1:2" ht="18.95" customHeight="1">
      <c r="A41" s="54" t="s">
        <v>263</v>
      </c>
      <c r="B41" s="147">
        <v>0</v>
      </c>
    </row>
    <row r="42" spans="1:2" ht="18.95" customHeight="1">
      <c r="A42" s="54" t="s">
        <v>264</v>
      </c>
      <c r="B42" s="147">
        <v>0</v>
      </c>
    </row>
    <row r="43" spans="1:2" ht="18.95" customHeight="1">
      <c r="A43" s="144" t="s">
        <v>265</v>
      </c>
      <c r="B43" s="147">
        <v>0</v>
      </c>
    </row>
    <row r="44" spans="1:2" ht="18.95" customHeight="1">
      <c r="A44" s="144" t="s">
        <v>266</v>
      </c>
      <c r="B44" s="147">
        <v>0</v>
      </c>
    </row>
    <row r="45" spans="1:2" ht="18.95" customHeight="1">
      <c r="A45" s="144" t="s">
        <v>251</v>
      </c>
      <c r="B45" s="147">
        <v>0</v>
      </c>
    </row>
    <row r="46" spans="1:2" ht="18.95" customHeight="1">
      <c r="A46" s="54" t="s">
        <v>251</v>
      </c>
      <c r="B46" s="147">
        <v>0</v>
      </c>
    </row>
    <row r="47" spans="1:2" ht="18.95" customHeight="1">
      <c r="A47" s="145" t="s">
        <v>267</v>
      </c>
      <c r="B47" s="138">
        <f>SUM(B32:B46)</f>
        <v>0</v>
      </c>
    </row>
    <row r="48" spans="1:2" ht="18.95" customHeight="1">
      <c r="A48" s="143" t="s">
        <v>268</v>
      </c>
      <c r="B48" s="120"/>
    </row>
    <row r="49" spans="1:2" ht="18.95" customHeight="1">
      <c r="A49" s="54" t="s">
        <v>269</v>
      </c>
      <c r="B49" s="147">
        <v>0</v>
      </c>
    </row>
    <row r="50" spans="1:2" ht="18.95" customHeight="1">
      <c r="A50" s="54" t="s">
        <v>270</v>
      </c>
      <c r="B50" s="147">
        <v>0</v>
      </c>
    </row>
    <row r="51" spans="1:2" ht="18.95" customHeight="1">
      <c r="A51" s="54" t="s">
        <v>271</v>
      </c>
      <c r="B51" s="147">
        <v>0</v>
      </c>
    </row>
    <row r="52" spans="1:2" ht="18.95" customHeight="1">
      <c r="A52" s="54" t="s">
        <v>272</v>
      </c>
      <c r="B52" s="147">
        <v>0</v>
      </c>
    </row>
    <row r="53" spans="1:2" ht="18.95" customHeight="1">
      <c r="A53" s="54" t="s">
        <v>273</v>
      </c>
      <c r="B53" s="147">
        <v>0</v>
      </c>
    </row>
    <row r="54" spans="1:2" ht="18.95" customHeight="1">
      <c r="A54" s="54" t="s">
        <v>274</v>
      </c>
      <c r="B54" s="147">
        <v>0</v>
      </c>
    </row>
    <row r="55" spans="1:2" ht="18.95" customHeight="1">
      <c r="A55" s="54" t="s">
        <v>275</v>
      </c>
      <c r="B55" s="147">
        <v>0</v>
      </c>
    </row>
    <row r="56" spans="1:2" ht="18.95" customHeight="1">
      <c r="A56" s="54" t="s">
        <v>276</v>
      </c>
      <c r="B56" s="147">
        <v>0</v>
      </c>
    </row>
    <row r="57" spans="1:2" ht="18.95" customHeight="1">
      <c r="A57" s="54" t="s">
        <v>277</v>
      </c>
      <c r="B57" s="147">
        <v>0</v>
      </c>
    </row>
    <row r="58" spans="1:2" ht="18.95" customHeight="1">
      <c r="A58" s="54" t="s">
        <v>278</v>
      </c>
      <c r="B58" s="147">
        <v>0</v>
      </c>
    </row>
    <row r="59" spans="1:2" ht="18.95" customHeight="1">
      <c r="A59" s="54" t="s">
        <v>279</v>
      </c>
      <c r="B59" s="147">
        <v>0</v>
      </c>
    </row>
    <row r="60" spans="1:2" ht="18.95" customHeight="1">
      <c r="A60" s="54" t="s">
        <v>280</v>
      </c>
      <c r="B60" s="147">
        <v>0</v>
      </c>
    </row>
    <row r="61" spans="1:2" ht="18.95" customHeight="1">
      <c r="A61" s="54" t="s">
        <v>281</v>
      </c>
      <c r="B61" s="147">
        <v>0</v>
      </c>
    </row>
    <row r="62" spans="1:2" ht="18.95" customHeight="1">
      <c r="A62" s="54" t="s">
        <v>282</v>
      </c>
      <c r="B62" s="147">
        <v>0</v>
      </c>
    </row>
    <row r="63" spans="1:2" ht="18.95" customHeight="1">
      <c r="A63" s="144" t="s">
        <v>283</v>
      </c>
      <c r="B63" s="147">
        <v>0</v>
      </c>
    </row>
    <row r="64" spans="1:2" ht="18.95" customHeight="1">
      <c r="A64" s="144" t="s">
        <v>284</v>
      </c>
      <c r="B64" s="147">
        <v>0</v>
      </c>
    </row>
    <row r="65" spans="1:2" ht="18.95" customHeight="1">
      <c r="A65" s="144" t="s">
        <v>285</v>
      </c>
      <c r="B65" s="147">
        <v>0</v>
      </c>
    </row>
    <row r="66" spans="1:2" ht="18.95" customHeight="1">
      <c r="A66" s="145" t="s">
        <v>286</v>
      </c>
      <c r="B66" s="138">
        <f>SUM(B49:B65)</f>
        <v>0</v>
      </c>
    </row>
    <row r="67" spans="1:2" ht="18.95" customHeight="1">
      <c r="A67" s="150" t="s">
        <v>287</v>
      </c>
      <c r="B67" s="151"/>
    </row>
    <row r="68" spans="1:2" ht="18.95" customHeight="1">
      <c r="A68" s="54" t="s">
        <v>288</v>
      </c>
      <c r="B68" s="147">
        <v>0</v>
      </c>
    </row>
    <row r="69" spans="1:2" ht="18.95" customHeight="1">
      <c r="A69" s="54" t="s">
        <v>289</v>
      </c>
      <c r="B69" s="147">
        <v>0</v>
      </c>
    </row>
    <row r="70" spans="1:2" ht="18.95" customHeight="1">
      <c r="A70" s="54" t="s">
        <v>290</v>
      </c>
      <c r="B70" s="147">
        <v>0</v>
      </c>
    </row>
    <row r="71" spans="1:2" ht="18.95" customHeight="1">
      <c r="A71" s="54" t="s">
        <v>291</v>
      </c>
      <c r="B71" s="147">
        <v>0</v>
      </c>
    </row>
    <row r="72" spans="1:2" ht="18.95" customHeight="1">
      <c r="A72" s="54" t="s">
        <v>292</v>
      </c>
      <c r="B72" s="147">
        <v>0</v>
      </c>
    </row>
    <row r="73" spans="1:2" ht="18.95" customHeight="1">
      <c r="A73" s="54" t="s">
        <v>293</v>
      </c>
      <c r="B73" s="147">
        <v>0</v>
      </c>
    </row>
    <row r="74" spans="1:2" ht="18.95" customHeight="1">
      <c r="A74" s="54" t="s">
        <v>279</v>
      </c>
      <c r="B74" s="147">
        <v>0</v>
      </c>
    </row>
    <row r="75" spans="1:2" ht="18.95" customHeight="1">
      <c r="A75" s="54" t="s">
        <v>294</v>
      </c>
      <c r="B75" s="147">
        <v>0</v>
      </c>
    </row>
    <row r="76" spans="1:2" ht="18.95" customHeight="1">
      <c r="A76" s="54" t="s">
        <v>295</v>
      </c>
      <c r="B76" s="147">
        <v>0</v>
      </c>
    </row>
    <row r="77" spans="1:2" ht="18.95" customHeight="1">
      <c r="A77" s="54" t="s">
        <v>296</v>
      </c>
      <c r="B77" s="147">
        <v>0</v>
      </c>
    </row>
    <row r="78" spans="1:2" ht="18.95" customHeight="1">
      <c r="A78" s="54" t="s">
        <v>297</v>
      </c>
      <c r="B78" s="147">
        <v>0</v>
      </c>
    </row>
    <row r="79" spans="1:2" ht="18.95" customHeight="1">
      <c r="A79" s="144" t="s">
        <v>298</v>
      </c>
      <c r="B79" s="147">
        <v>0</v>
      </c>
    </row>
    <row r="80" spans="1:2" ht="18.95" customHeight="1">
      <c r="A80" s="144" t="s">
        <v>299</v>
      </c>
      <c r="B80" s="147">
        <v>0</v>
      </c>
    </row>
    <row r="81" spans="1:2" ht="18.95" customHeight="1">
      <c r="A81" s="144" t="s">
        <v>300</v>
      </c>
      <c r="B81" s="147">
        <v>0</v>
      </c>
    </row>
    <row r="82" spans="1:2" ht="18.95" customHeight="1">
      <c r="A82" s="145" t="s">
        <v>301</v>
      </c>
      <c r="B82" s="138">
        <f>SUM(B68:B81)</f>
        <v>0</v>
      </c>
    </row>
    <row r="83" spans="1:2" ht="18.95" customHeight="1">
      <c r="A83" s="143" t="s">
        <v>302</v>
      </c>
      <c r="B83" s="120"/>
    </row>
    <row r="84" spans="1:2" ht="18.95" customHeight="1">
      <c r="A84" s="54" t="s">
        <v>303</v>
      </c>
      <c r="B84" s="147">
        <v>0</v>
      </c>
    </row>
    <row r="85" spans="1:2" ht="18.95" customHeight="1">
      <c r="A85" s="54" t="s">
        <v>304</v>
      </c>
      <c r="B85" s="147">
        <v>0</v>
      </c>
    </row>
    <row r="86" spans="1:2" ht="18.95" customHeight="1">
      <c r="A86" s="54" t="s">
        <v>305</v>
      </c>
      <c r="B86" s="147">
        <v>0</v>
      </c>
    </row>
    <row r="87" spans="1:2" ht="18.95" customHeight="1">
      <c r="A87" s="54" t="s">
        <v>298</v>
      </c>
      <c r="B87" s="147">
        <v>0</v>
      </c>
    </row>
    <row r="88" spans="1:2" ht="18.95" customHeight="1">
      <c r="A88" s="54" t="s">
        <v>306</v>
      </c>
      <c r="B88" s="147">
        <v>0</v>
      </c>
    </row>
    <row r="89" spans="1:2" ht="18.95" customHeight="1">
      <c r="A89" s="54" t="s">
        <v>307</v>
      </c>
      <c r="B89" s="147">
        <v>0</v>
      </c>
    </row>
    <row r="90" spans="1:2" ht="18.95" customHeight="1">
      <c r="A90" s="54" t="s">
        <v>308</v>
      </c>
      <c r="B90" s="147">
        <v>0</v>
      </c>
    </row>
    <row r="91" spans="1:2" ht="18.95" customHeight="1">
      <c r="A91" s="54" t="s">
        <v>309</v>
      </c>
      <c r="B91" s="147">
        <v>0</v>
      </c>
    </row>
    <row r="92" spans="1:2" ht="18.95" customHeight="1">
      <c r="A92" s="54" t="s">
        <v>310</v>
      </c>
      <c r="B92" s="147">
        <v>0</v>
      </c>
    </row>
    <row r="93" spans="1:2" ht="18.95" customHeight="1">
      <c r="A93" s="54" t="s">
        <v>311</v>
      </c>
      <c r="B93" s="147">
        <v>0</v>
      </c>
    </row>
    <row r="94" spans="1:2" ht="18.95" customHeight="1">
      <c r="A94" s="54" t="s">
        <v>312</v>
      </c>
      <c r="B94" s="147">
        <v>0</v>
      </c>
    </row>
    <row r="95" spans="1:2" ht="18.95" customHeight="1">
      <c r="A95" s="54" t="s">
        <v>313</v>
      </c>
      <c r="B95" s="147">
        <v>0</v>
      </c>
    </row>
    <row r="96" spans="1:2" ht="18.95" customHeight="1">
      <c r="A96" s="54" t="s">
        <v>314</v>
      </c>
      <c r="B96" s="147">
        <v>0</v>
      </c>
    </row>
    <row r="97" spans="1:2" ht="18.95" customHeight="1">
      <c r="A97" s="54" t="s">
        <v>315</v>
      </c>
      <c r="B97" s="147">
        <v>0</v>
      </c>
    </row>
    <row r="98" spans="1:2" ht="18.95" customHeight="1">
      <c r="A98" s="144" t="s">
        <v>251</v>
      </c>
      <c r="B98" s="147">
        <v>0</v>
      </c>
    </row>
    <row r="99" spans="1:2" ht="18.95" customHeight="1">
      <c r="A99" s="54" t="s">
        <v>251</v>
      </c>
      <c r="B99" s="147">
        <v>0</v>
      </c>
    </row>
    <row r="100" spans="1:2" ht="18.95" customHeight="1">
      <c r="A100" s="145" t="s">
        <v>316</v>
      </c>
      <c r="B100" s="138">
        <f>SUM(B84:B99)</f>
        <v>0</v>
      </c>
    </row>
    <row r="101" spans="1:2" ht="18.95" customHeight="1">
      <c r="A101" s="143" t="s">
        <v>317</v>
      </c>
      <c r="B101" s="120"/>
    </row>
    <row r="102" spans="1:2" ht="18.95" customHeight="1">
      <c r="A102" s="54" t="s">
        <v>318</v>
      </c>
      <c r="B102" s="147">
        <v>0</v>
      </c>
    </row>
    <row r="103" spans="1:2" ht="18.95" customHeight="1">
      <c r="A103" s="54" t="s">
        <v>319</v>
      </c>
      <c r="B103" s="147">
        <v>0</v>
      </c>
    </row>
    <row r="104" spans="1:2" ht="18.95" customHeight="1">
      <c r="A104" s="54" t="s">
        <v>320</v>
      </c>
      <c r="B104" s="147">
        <v>0</v>
      </c>
    </row>
    <row r="105" spans="1:2" ht="18.95" customHeight="1">
      <c r="A105" s="54" t="s">
        <v>321</v>
      </c>
      <c r="B105" s="147">
        <v>0</v>
      </c>
    </row>
    <row r="106" spans="1:2" ht="18.95" customHeight="1">
      <c r="A106" s="54" t="s">
        <v>322</v>
      </c>
      <c r="B106" s="147">
        <v>0</v>
      </c>
    </row>
    <row r="107" spans="1:2" ht="18.95" customHeight="1">
      <c r="A107" s="145" t="s">
        <v>323</v>
      </c>
      <c r="B107" s="138">
        <f>SUM(B102:B106)</f>
        <v>0</v>
      </c>
    </row>
    <row r="108" spans="1:2" ht="18.95" customHeight="1">
      <c r="A108" s="143" t="s">
        <v>324</v>
      </c>
      <c r="B108" s="146"/>
    </row>
    <row r="109" spans="1:2" ht="18.95" customHeight="1">
      <c r="A109" s="54" t="s">
        <v>325</v>
      </c>
      <c r="B109" s="147">
        <v>0</v>
      </c>
    </row>
    <row r="110" spans="1:2" ht="18.95" customHeight="1">
      <c r="A110" s="54" t="s">
        <v>326</v>
      </c>
      <c r="B110" s="147">
        <v>0</v>
      </c>
    </row>
    <row r="111" spans="1:2" ht="18.95" customHeight="1">
      <c r="A111" s="54" t="s">
        <v>224</v>
      </c>
      <c r="B111" s="147">
        <v>0</v>
      </c>
    </row>
    <row r="112" spans="1:2" ht="18.95" customHeight="1">
      <c r="A112" s="54" t="s">
        <v>327</v>
      </c>
      <c r="B112" s="147">
        <v>0</v>
      </c>
    </row>
    <row r="113" spans="1:3" ht="18.95" customHeight="1">
      <c r="A113" s="144" t="s">
        <v>251</v>
      </c>
      <c r="B113" s="147">
        <v>0</v>
      </c>
    </row>
    <row r="114" spans="1:3" ht="18.95" customHeight="1">
      <c r="A114" s="145" t="s">
        <v>328</v>
      </c>
      <c r="B114" s="138">
        <f>SUM(B109:B113)</f>
        <v>0</v>
      </c>
      <c r="C114" s="22"/>
    </row>
    <row r="115" spans="1:3" ht="24.95" customHeight="1">
      <c r="A115" s="152" t="s">
        <v>329</v>
      </c>
      <c r="B115" s="153">
        <f>B114+B107+B100+B82+B66+B47+B30+B13+B9</f>
        <v>0</v>
      </c>
      <c r="C115" s="21"/>
    </row>
    <row r="116" spans="1:3" ht="24.95" customHeight="1">
      <c r="A116" s="152" t="s">
        <v>330</v>
      </c>
      <c r="B116" s="140" t="e">
        <f>B115/'Unit Mix and Rents'!$G$12</f>
        <v>#DIV/0!</v>
      </c>
    </row>
    <row r="117" spans="1:3" ht="18.95" customHeight="1">
      <c r="A117" s="3"/>
      <c r="B117" s="19"/>
    </row>
    <row r="118" spans="1:3" ht="18.95" customHeight="1">
      <c r="A118" s="3"/>
      <c r="B118" s="19"/>
    </row>
    <row r="119" spans="1:3" ht="18.95" customHeight="1">
      <c r="A119" s="3"/>
      <c r="B119" s="3"/>
    </row>
    <row r="120" spans="1:3" ht="18.95" customHeight="1">
      <c r="A120" s="3"/>
      <c r="B120" s="3"/>
    </row>
    <row r="121" spans="1:3" ht="18.95" customHeight="1">
      <c r="A121" s="3"/>
      <c r="B121" s="3"/>
    </row>
  </sheetData>
  <sheetProtection algorithmName="SHA-512" hashValue="jfj6xG3NfAZ4yaTekQAFEV6F9vuH5iikWxVAYlrUa/56TtEnHgrNt6io6GPmqyQzucNNmaLYghKvyo/lkNifQA==" saltValue="Udb2OTDrML6D1qxVORdCJA==" spinCount="100000" sheet="1" objects="1" scenarios="1"/>
  <protectedRanges>
    <protectedRange sqref="A5:B8" name="Range1"/>
    <protectedRange sqref="A11:B12" name="Range2"/>
    <protectedRange sqref="A15:B28" name="Range3"/>
    <protectedRange sqref="A32:B46" name="Range4"/>
    <protectedRange sqref="A49:B65" name="Range5"/>
    <protectedRange sqref="A68:B81" name="Range6"/>
    <protectedRange sqref="A84:B99" name="Range7"/>
    <protectedRange sqref="A102:B106" name="Range8"/>
    <protectedRange sqref="A109:B113" name="Range9"/>
  </protectedRanges>
  <mergeCells count="3">
    <mergeCell ref="A1:B1"/>
    <mergeCell ref="A2:B2"/>
    <mergeCell ref="A3:B3"/>
  </mergeCells>
  <dataValidations count="1">
    <dataValidation type="whole" allowBlank="1" showInputMessage="1" showErrorMessage="1" errorTitle="Whole Numbers Only" error="All numbers on development budget must be entered as a whole number." sqref="B6:B8 B102:B106 B11:B12 B109:B113 B32:B45 B49:B65 B68:B81 B84:B99 B15:B28" xr:uid="{00000000-0002-0000-0000-000000000000}">
      <formula1>0</formula1>
      <formula2>100000000</formula2>
    </dataValidation>
  </dataValidations>
  <pageMargins left="0.7" right="0.7" top="0.75" bottom="0.75" header="0.3" footer="0.3"/>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2F494-DF26-4F6F-A6C8-DDD26F3A6AE0}">
  <sheetPr>
    <tabColor rgb="FF0096D6"/>
  </sheetPr>
  <dimension ref="A1:G28"/>
  <sheetViews>
    <sheetView topLeftCell="A8" workbookViewId="0">
      <selection activeCell="B21" sqref="B21"/>
    </sheetView>
  </sheetViews>
  <sheetFormatPr defaultRowHeight="18.95" customHeight="1"/>
  <cols>
    <col min="1" max="1" width="25.42578125" bestFit="1" customWidth="1"/>
    <col min="2" max="2" width="25.85546875" customWidth="1"/>
  </cols>
  <sheetData>
    <row r="1" spans="1:7" ht="26.1">
      <c r="A1" s="382" t="str">
        <f>'Project Contacts and Capacity'!A1</f>
        <v>[PROJECT NAME]</v>
      </c>
      <c r="B1" s="382"/>
      <c r="C1" s="382"/>
      <c r="D1" s="382"/>
      <c r="E1" s="382"/>
      <c r="F1" s="382"/>
      <c r="G1" s="382"/>
    </row>
    <row r="2" spans="1:7" ht="18.95" customHeight="1">
      <c r="A2" s="383" t="str">
        <f>'Project Contacts and Capacity'!A2</f>
        <v>[Developer Name]</v>
      </c>
      <c r="B2" s="383"/>
      <c r="C2" s="383"/>
      <c r="D2" s="383"/>
      <c r="E2" s="383"/>
      <c r="F2" s="383"/>
      <c r="G2" s="383"/>
    </row>
    <row r="3" spans="1:7" ht="18.95" customHeight="1">
      <c r="A3" s="383" t="str">
        <f>'Project Contacts and Capacity'!A3</f>
        <v>[Project Address]</v>
      </c>
      <c r="B3" s="383"/>
      <c r="C3" s="383"/>
      <c r="D3" s="383"/>
      <c r="E3" s="383"/>
      <c r="F3" s="383"/>
      <c r="G3" s="383"/>
    </row>
    <row r="4" spans="1:7" ht="18.95" customHeight="1">
      <c r="A4" s="165"/>
      <c r="B4" s="165"/>
      <c r="C4" s="165"/>
      <c r="D4" s="165"/>
      <c r="E4" s="165"/>
      <c r="F4" s="165"/>
      <c r="G4" s="165"/>
    </row>
    <row r="5" spans="1:7" ht="18.95" customHeight="1">
      <c r="A5" s="200" t="s">
        <v>331</v>
      </c>
    </row>
    <row r="6" spans="1:7" ht="18.95" customHeight="1">
      <c r="A6" s="143" t="s">
        <v>332</v>
      </c>
      <c r="B6" s="149" t="s">
        <v>333</v>
      </c>
    </row>
    <row r="7" spans="1:7" ht="18.95" customHeight="1">
      <c r="A7" s="54" t="s">
        <v>334</v>
      </c>
      <c r="B7" s="196">
        <v>0</v>
      </c>
    </row>
    <row r="8" spans="1:7" ht="18.95" customHeight="1">
      <c r="A8" s="54" t="s">
        <v>335</v>
      </c>
      <c r="B8" s="195">
        <v>0</v>
      </c>
    </row>
    <row r="9" spans="1:7" ht="18.95" customHeight="1">
      <c r="A9" s="54" t="s">
        <v>336</v>
      </c>
      <c r="B9" s="197"/>
    </row>
    <row r="10" spans="1:7" ht="18.95" customHeight="1">
      <c r="A10" s="54" t="s">
        <v>337</v>
      </c>
      <c r="B10" s="197"/>
    </row>
    <row r="11" spans="1:7" ht="18.95" customHeight="1">
      <c r="A11" s="54" t="s">
        <v>338</v>
      </c>
      <c r="B11" s="196"/>
    </row>
    <row r="12" spans="1:7" ht="18.95" customHeight="1">
      <c r="A12" s="54" t="s">
        <v>339</v>
      </c>
      <c r="B12" s="196">
        <v>0</v>
      </c>
    </row>
    <row r="14" spans="1:7" ht="18.95" customHeight="1">
      <c r="A14" s="143" t="s">
        <v>340</v>
      </c>
      <c r="B14" s="149" t="s">
        <v>333</v>
      </c>
    </row>
    <row r="15" spans="1:7" ht="18.95" customHeight="1">
      <c r="A15" s="54" t="s">
        <v>334</v>
      </c>
      <c r="B15" s="196">
        <v>0</v>
      </c>
    </row>
    <row r="16" spans="1:7" ht="18.95" customHeight="1">
      <c r="A16" s="54" t="s">
        <v>335</v>
      </c>
      <c r="B16" s="195">
        <v>0</v>
      </c>
    </row>
    <row r="17" spans="1:2" ht="18.95" customHeight="1">
      <c r="A17" s="54" t="s">
        <v>336</v>
      </c>
      <c r="B17" s="197"/>
    </row>
    <row r="18" spans="1:2" ht="18.95" customHeight="1">
      <c r="A18" s="54" t="s">
        <v>337</v>
      </c>
      <c r="B18" s="197"/>
    </row>
    <row r="19" spans="1:2" ht="18.95" customHeight="1">
      <c r="A19" s="54" t="s">
        <v>338</v>
      </c>
      <c r="B19" s="196"/>
    </row>
    <row r="20" spans="1:2" ht="18.95" customHeight="1">
      <c r="A20" s="54" t="s">
        <v>339</v>
      </c>
      <c r="B20" s="196">
        <v>0</v>
      </c>
    </row>
    <row r="21" spans="1:2" ht="18.95" customHeight="1">
      <c r="A21" s="198"/>
      <c r="B21" s="199"/>
    </row>
    <row r="22" spans="1:2" ht="18.95" customHeight="1">
      <c r="A22" s="143" t="s">
        <v>341</v>
      </c>
      <c r="B22" s="149" t="s">
        <v>333</v>
      </c>
    </row>
    <row r="23" spans="1:2" ht="18.95" customHeight="1">
      <c r="A23" s="54" t="s">
        <v>334</v>
      </c>
      <c r="B23" s="196">
        <v>0</v>
      </c>
    </row>
    <row r="24" spans="1:2" ht="18.95" customHeight="1">
      <c r="A24" s="54" t="s">
        <v>335</v>
      </c>
      <c r="B24" s="195">
        <v>0</v>
      </c>
    </row>
    <row r="25" spans="1:2" ht="18.95" customHeight="1">
      <c r="A25" s="54" t="s">
        <v>336</v>
      </c>
      <c r="B25" s="197"/>
    </row>
    <row r="26" spans="1:2" ht="18.95" customHeight="1">
      <c r="A26" s="54" t="s">
        <v>337</v>
      </c>
      <c r="B26" s="197"/>
    </row>
    <row r="27" spans="1:2" ht="18.95" customHeight="1">
      <c r="A27" s="54" t="s">
        <v>338</v>
      </c>
      <c r="B27" s="196"/>
    </row>
    <row r="28" spans="1:2" ht="18.95" customHeight="1">
      <c r="A28" s="54" t="s">
        <v>339</v>
      </c>
      <c r="B28" s="196">
        <v>0</v>
      </c>
    </row>
  </sheetData>
  <mergeCells count="3">
    <mergeCell ref="A1:G1"/>
    <mergeCell ref="A2:G2"/>
    <mergeCell ref="A3:G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LG Documents" ma:contentTypeID="0x010100DD81549B557B3044B885155E81CEFB8300BF4F60ED156CE94681D2DE44B6E56191" ma:contentTypeVersion="4" ma:contentTypeDescription="" ma:contentTypeScope="" ma:versionID="5c133feb7baf388f0072c1d10ba81133">
  <xsd:schema xmlns:xsd="http://www.w3.org/2001/XMLSchema" xmlns:xs="http://www.w3.org/2001/XMLSchema" xmlns:p="http://schemas.microsoft.com/office/2006/metadata/properties" xmlns:ns2="e1c8c58c-2a2c-4b83-bbaa-89d7d2189847" targetNamespace="http://schemas.microsoft.com/office/2006/metadata/properties" ma:root="true" ma:fieldsID="9d53864d4643d6a089dcb476a7d3e9ae" ns2:_="">
    <xsd:import namespace="e1c8c58c-2a2c-4b83-bbaa-89d7d2189847"/>
    <xsd:element name="properties">
      <xsd:complexType>
        <xsd:sequence>
          <xsd:element name="documentManagement">
            <xsd:complexType>
              <xsd:all>
                <xsd:element ref="ns2:Document_x0020_Type" minOccurs="0"/>
                <xsd:element ref="ns2:Document_x0020_Sub-Section" minOccurs="0"/>
                <xsd:element ref="ns2:CDBG_x0020_Chapters" minOccurs="0"/>
                <xsd:element ref="ns2:Chapter_x0020_Ra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c8c58c-2a2c-4b83-bbaa-89d7d2189847" elementFormDefault="qualified">
    <xsd:import namespace="http://schemas.microsoft.com/office/2006/documentManagement/types"/>
    <xsd:import namespace="http://schemas.microsoft.com/office/infopath/2007/PartnerControls"/>
    <xsd:element name="Document_x0020_Type" ma:index="8" nillable="true" ma:displayName="Document Type" ma:internalName="Document_x0020_Type">
      <xsd:complexType>
        <xsd:complexContent>
          <xsd:extension base="dms:MultiChoice">
            <xsd:sequence>
              <xsd:element name="Value" maxOccurs="unbounded" minOccurs="0" nillable="true">
                <xsd:simpleType>
                  <xsd:restriction base="dms:Choice">
                    <xsd:enumeration value="City"/>
                    <xsd:enumeration value="Conference"/>
                    <xsd:enumeration value="County"/>
                    <xsd:enumeration value="Debt"/>
                    <xsd:enumeration value="eClearinghouse"/>
                    <xsd:enumeration value="Employee Resources"/>
                    <xsd:enumeration value="Federal Grants"/>
                    <xsd:enumeration value="Legal"/>
                    <xsd:enumeration value="State Grants"/>
                    <xsd:enumeration value="Training"/>
                  </xsd:restriction>
                </xsd:simpleType>
              </xsd:element>
            </xsd:sequence>
          </xsd:extension>
        </xsd:complexContent>
      </xsd:complexType>
    </xsd:element>
    <xsd:element name="Document_x0020_Sub-Section" ma:index="9" nillable="true" ma:displayName="Document Sub-Section" ma:internalName="Document_x0020_Sub_x002d_Section">
      <xsd:complexType>
        <xsd:complexContent>
          <xsd:extension base="dms:MultiChoice">
            <xsd:sequence>
              <xsd:element name="Value" maxOccurs="unbounded" minOccurs="0" nillable="true">
                <xsd:simpleType>
                  <xsd:restriction base="dms:Choice">
                    <xsd:enumeration value="ARC"/>
                    <xsd:enumeration value="BABA"/>
                    <xsd:enumeration value="CDBG"/>
                    <xsd:enumeration value="City UFIR"/>
                    <xsd:enumeration value="Covid-19"/>
                    <xsd:enumeration value="Disaster"/>
                    <xsd:enumeration value="DRA"/>
                    <xsd:enumeration value="LWCF"/>
                    <xsd:enumeration value="NSP"/>
                    <xsd:enumeration value="RHP"/>
                    <xsd:enumeration value="RTP"/>
                    <xsd:enumeration value="Ethics Ordinances"/>
                    <xsd:enumeration value="Interlocal Agreements"/>
                    <xsd:enumeration value="Public-Private Partnerships"/>
                    <xsd:enumeration value="ADDs"/>
                    <xsd:enumeration value="Coal Development"/>
                    <xsd:enumeration value="Flood Control"/>
                    <xsd:enumeration value="Grant Program"/>
                    <xsd:enumeration value="Special Programs"/>
                    <xsd:enumeration value="2021 CDBG-DR Programs &amp; Projects"/>
                    <xsd:enumeration value="2022 CDBG-DR Programs &amp; Projects"/>
                    <xsd:enumeration value="CDBG Guidelines and Applications"/>
                    <xsd:enumeration value="CDBG Handbook"/>
                    <xsd:enumeration value="CDBG Handbook Only"/>
                    <xsd:enumeration value="CDBG Resources and Forms"/>
                    <xsd:enumeration value="CDBG-DR Performance Reports"/>
                    <xsd:enumeration value="City other downloads"/>
                    <xsd:enumeration value="City Statute Reports"/>
                    <xsd:enumeration value="City Tax Rates Info"/>
                    <xsd:enumeration value="Coal Severance"/>
                    <xsd:enumeration value="Local Government Debt"/>
                    <xsd:enumeration value="RDAAP"/>
                    <xsd:enumeration value="PRICE Program"/>
                    <xsd:enumeration value="KORRRA"/>
                    <xsd:enumeration value="County Budget Workshop"/>
                  </xsd:restriction>
                </xsd:simpleType>
              </xsd:element>
            </xsd:sequence>
          </xsd:extension>
        </xsd:complexContent>
      </xsd:complexType>
    </xsd:element>
    <xsd:element name="CDBG_x0020_Chapters" ma:index="10" nillable="true" ma:displayName="CDBG Chapters" ma:format="Dropdown" ma:internalName="CDBG_x0020_Chapters">
      <xsd:simpleType>
        <xsd:restriction base="dms:Choice">
          <xsd:enumeration value="Chapter 00: Introduction"/>
          <xsd:enumeration value="Chapter 1: Project Administration"/>
          <xsd:enumeration value="Chapter 2: Environmental Review"/>
          <xsd:enumeration value="Chapter 3: Financial Management"/>
          <xsd:enumeration value="Chapter 4: Procurement"/>
          <xsd:enumeration value="Chapter 5: Contracting"/>
          <xsd:enumeration value="Chapter 6: Labor Standards and Construction Management"/>
          <xsd:enumeration value="Chapter 7: Fair Housing and Equal Opportunity"/>
          <xsd:enumeration value="Chapter 8: Relocation, Displacement and One-for-One Replacement"/>
          <xsd:enumeration value="Chapter 9: Acquisition"/>
          <xsd:enumeration value="Chapter 10: Housing"/>
          <xsd:enumeration value="Chapter 10: Duplication of Benefits"/>
          <xsd:enumeration value="Chapter 11: Green Building Requirements"/>
          <xsd:enumeration value="Chapter 11: Economic Development"/>
          <xsd:enumeration value="Chapter 12: Mitigation Requirements"/>
          <xsd:enumeration value="Chapter 12: Amendments and Monitoring"/>
          <xsd:enumeration value="Chapter 13: Close Out"/>
          <xsd:enumeration value="Chapter 13: Amendments and Monitoring"/>
          <xsd:enumeration value="Chapter 14: Project Closeout"/>
          <xsd:enumeration value="Chapter 15: Procedures to Detect Fraud, Waste and Abuse"/>
          <xsd:enumeration value="Guidelines"/>
          <xsd:enumeration value="Applications"/>
          <xsd:enumeration value="​​Administrative Forms"/>
          <xsd:enumeration value="Labor"/>
          <xsd:enumeration value="Fair Housing and Title VI"/>
          <xsd:enumeration value="Uniform Act​"/>
          <xsd:enumeration value="Environmental Review"/>
        </xsd:restriction>
      </xsd:simpleType>
    </xsd:element>
    <xsd:element name="Chapter_x0020_Rank" ma:index="11" nillable="true" ma:displayName="Chapter Rank" ma:format="Dropdown" ma:internalName="Chapter_x0020_Rank">
      <xsd:simpleType>
        <xsd:restriction base="dms:Choice">
          <xsd:enumeration value="00"/>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16"/>
          <xsd:enumeration value="17"/>
          <xsd:enumeration value="18"/>
          <xsd:enumeration value="19"/>
          <xsd:enumeration value="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Type xmlns="e1c8c58c-2a2c-4b83-bbaa-89d7d2189847">
      <Value>Federal Grants</Value>
    </Document_x0020_Type>
    <Chapter_x0020_Rank xmlns="e1c8c58c-2a2c-4b83-bbaa-89d7d2189847" xsi:nil="true"/>
    <CDBG_x0020_Chapters xmlns="e1c8c58c-2a2c-4b83-bbaa-89d7d2189847" xsi:nil="true"/>
    <Document_x0020_Sub-Section xmlns="e1c8c58c-2a2c-4b83-bbaa-89d7d2189847">
      <Value>Disaster</Value>
      <Value>2022 CDBG-DR Programs &amp; Projects</Value>
    </Document_x0020_Sub-Section>
  </documentManagement>
</p:properties>
</file>

<file path=customXml/itemProps1.xml><?xml version="1.0" encoding="utf-8"?>
<ds:datastoreItem xmlns:ds="http://schemas.openxmlformats.org/officeDocument/2006/customXml" ds:itemID="{F6ABD6D3-D7A0-40D7-AD18-49B504D22740}"/>
</file>

<file path=customXml/itemProps2.xml><?xml version="1.0" encoding="utf-8"?>
<ds:datastoreItem xmlns:ds="http://schemas.openxmlformats.org/officeDocument/2006/customXml" ds:itemID="{4A3B9445-3FF1-424F-A39E-AA877C907BDA}"/>
</file>

<file path=customXml/itemProps3.xml><?xml version="1.0" encoding="utf-8"?>
<ds:datastoreItem xmlns:ds="http://schemas.openxmlformats.org/officeDocument/2006/customXml" ds:itemID="{805BB7E5-A36A-42B6-9BEA-B2CE3580ABBF}"/>
</file>

<file path=docProps/app.xml><?xml version="1.0" encoding="utf-8"?>
<Properties xmlns="http://schemas.openxmlformats.org/officeDocument/2006/extended-properties" xmlns:vt="http://schemas.openxmlformats.org/officeDocument/2006/docPropsVTypes">
  <Application>Microsoft Excel Online</Application>
  <Manager/>
  <Company>City and County of Denver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Chestnut Ridge Rental Application Template</dc:title>
  <dc:subject/>
  <dc:creator>Siegel, Jennifer</dc:creator>
  <cp:keywords/>
  <dc:description/>
  <cp:lastModifiedBy>Siegel, Jennifer</cp:lastModifiedBy>
  <cp:revision/>
  <dcterms:created xsi:type="dcterms:W3CDTF">2015-07-14T20:11:08Z</dcterms:created>
  <dcterms:modified xsi:type="dcterms:W3CDTF">2024-04-12T19:22:41Z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0x010100DD81549B557B3044B885155E81CEFB8300BF4F60ED156CE94681D2DE44B6E56191</vt:lpwstr>
  </property>
  <property fmtid="{D5CDD505-2E9C-101B-9397-08002B2CF9AE}" pid="3" name="MediaServiceImageTags">
    <vt:lpwstr/>
  </property>
  <property fmtid="{D5CDD505-2E9C-101B-9397-08002B2CF9AE}" pid="4" name="Order">
    <vt:r8>240600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